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ugaeaston\Documents\Easton\2020 Tournaments\Women's State Amateur\"/>
    </mc:Choice>
  </mc:AlternateContent>
  <xr:revisionPtr revIDLastSave="0" documentId="8_{76E551FD-38F5-4616-833B-CD6D8C0DF71D}" xr6:coauthVersionLast="44" xr6:coauthVersionMax="44" xr10:uidLastSave="{00000000-0000-0000-0000-000000000000}"/>
  <bookViews>
    <workbookView xWindow="-120" yWindow="-120" windowWidth="20730" windowHeight="11160" xr2:uid="{00000000-000D-0000-FFFF-FFFF00000000}"/>
  </bookViews>
  <sheets>
    <sheet name="Round 1" sheetId="7" r:id="rId1"/>
  </sheets>
  <definedNames>
    <definedName name="dsf" localSheetId="0" hidden="1">{"data",#N/A,FALSE,"Sheet1"}</definedName>
    <definedName name="dsf" hidden="1">{"data",#N/A,FALSE,"Sheet1"}</definedName>
    <definedName name="eight">'Round 1'!$G$12</definedName>
    <definedName name="eight_2">#REF!</definedName>
    <definedName name="eight_3">#REF!</definedName>
    <definedName name="eight_4">#REF!</definedName>
    <definedName name="eighteen">'Round 1'!$G$22</definedName>
    <definedName name="eighteen_2">#REF!</definedName>
    <definedName name="eighteen_3">#REF!</definedName>
    <definedName name="eighteen_4">#REF!</definedName>
    <definedName name="eleven">'Round 1'!$G$15</definedName>
    <definedName name="eleven_2">#REF!</definedName>
    <definedName name="eleven_3">#REF!</definedName>
    <definedName name="eleven_4">#REF!</definedName>
    <definedName name="fifteen">'Round 1'!$G$19</definedName>
    <definedName name="fifteen_2">#REF!</definedName>
    <definedName name="fifteen_3">#REF!</definedName>
    <definedName name="fifteen_4">#REF!</definedName>
    <definedName name="five">'Round 1'!$G$9</definedName>
    <definedName name="five_2">#REF!</definedName>
    <definedName name="five_3">#REF!</definedName>
    <definedName name="five_4">#REF!</definedName>
    <definedName name="four">'Round 1'!$G$8</definedName>
    <definedName name="four_2">#REF!</definedName>
    <definedName name="four_3">#REF!</definedName>
    <definedName name="four_4">#REF!</definedName>
    <definedName name="fourteen">'Round 1'!$G$18</definedName>
    <definedName name="fourteen_2">#REF!</definedName>
    <definedName name="fourteen_3">#REF!</definedName>
    <definedName name="fourteen_4">#REF!</definedName>
    <definedName name="nine">'Round 1'!$G$13</definedName>
    <definedName name="nine_2">#REF!</definedName>
    <definedName name="nine_3">#REF!</definedName>
    <definedName name="nine_4">#REF!</definedName>
    <definedName name="One">'Round 1'!$G$5</definedName>
    <definedName name="one_2">#REF!</definedName>
    <definedName name="one_3">#REF!</definedName>
    <definedName name="one_4">#REF!</definedName>
    <definedName name="_xlnm.Print_Area" localSheetId="0">'Round 1'!$I$28:$AG$92</definedName>
    <definedName name="seven">'Round 1'!$G$11</definedName>
    <definedName name="seven_2">#REF!</definedName>
    <definedName name="seven_3">#REF!</definedName>
    <definedName name="seven_4">#REF!</definedName>
    <definedName name="seventeen">'Round 1'!$G$21</definedName>
    <definedName name="seventeen_2">#REF!</definedName>
    <definedName name="seventeen_3">#REF!</definedName>
    <definedName name="seventeen_4">#REF!</definedName>
    <definedName name="six">'Round 1'!$G$10</definedName>
    <definedName name="six_2">#REF!</definedName>
    <definedName name="six_3">#REF!</definedName>
    <definedName name="six_4">#REF!</definedName>
    <definedName name="sixteen">'Round 1'!$G$20</definedName>
    <definedName name="sixteen_2">#REF!</definedName>
    <definedName name="sixteen_3">#REF!</definedName>
    <definedName name="sixteen_4">#REF!</definedName>
    <definedName name="ten">'Round 1'!$G$14</definedName>
    <definedName name="ten_2">#REF!</definedName>
    <definedName name="ten_3">#REF!</definedName>
    <definedName name="ten_4">#REF!</definedName>
    <definedName name="thirteen">'Round 1'!$G$17</definedName>
    <definedName name="thirteen_2">#REF!</definedName>
    <definedName name="thirteen_3">#REF!</definedName>
    <definedName name="thirteen_4">#REF!</definedName>
    <definedName name="three">'Round 1'!$G$7</definedName>
    <definedName name="three_2">#REF!</definedName>
    <definedName name="three_3">#REF!</definedName>
    <definedName name="three_4">#REF!</definedName>
    <definedName name="three_two">#REF!</definedName>
    <definedName name="twelve">'Round 1'!$G$16</definedName>
    <definedName name="twelve_2">#REF!</definedName>
    <definedName name="twelve_3">#REF!</definedName>
    <definedName name="twelve_4">#REF!</definedName>
    <definedName name="two">'Round 1'!$G$6</definedName>
    <definedName name="two_2">#REF!</definedName>
    <definedName name="two_3">#REF!</definedName>
    <definedName name="two_4">#REF!</definedName>
    <definedName name="wrn.Rd1._.data." localSheetId="0" hidden="1">{"data",#N/A,FALSE,"Sheet1"}</definedName>
    <definedName name="wrn.Rd1._.data." hidden="1">{"data",#N/A,FALSE,"Sheet1"}</definedName>
    <definedName name="Z_B20B8869_9351_11D2_A97F_00A0C9CEAFB9_.wvu.PrintArea" localSheetId="0" hidden="1">'Round 1'!$I$28:$AD$92</definedName>
    <definedName name="Z_B20B8869_9351_11D2_A97F_00A0C9CEAFB9_.wvu.Rows" localSheetId="0" hidden="1">'Round 1'!$37:$37</definedName>
    <definedName name="ZX" localSheetId="0" hidden="1">{"data",#N/A,FALSE,"Sheet1"}</definedName>
    <definedName name="ZX" hidden="1">{"data",#N/A,FALSE,"Sheet1"}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7" l="1"/>
  <c r="H7" i="7"/>
  <c r="H8" i="7"/>
  <c r="H9" i="7"/>
  <c r="H10" i="7"/>
  <c r="H11" i="7"/>
  <c r="H12" i="7"/>
  <c r="H13" i="7"/>
  <c r="H14" i="7"/>
  <c r="H15" i="7"/>
  <c r="H16" i="7"/>
  <c r="H17" i="7"/>
  <c r="H18" i="7"/>
  <c r="H19" i="7"/>
  <c r="H20" i="7"/>
  <c r="H21" i="7"/>
  <c r="H22" i="7"/>
  <c r="H5" i="7"/>
  <c r="G5" i="7"/>
  <c r="K30" i="7" s="1"/>
  <c r="G6" i="7"/>
  <c r="V30" i="7" s="1"/>
  <c r="G7" i="7"/>
  <c r="K38" i="7" s="1"/>
  <c r="G8" i="7"/>
  <c r="V38" i="7" s="1"/>
  <c r="G9" i="7"/>
  <c r="K45" i="7" s="1"/>
  <c r="G10" i="7"/>
  <c r="V45" i="7" s="1"/>
  <c r="G11" i="7"/>
  <c r="K52" i="7" s="1"/>
  <c r="G12" i="7"/>
  <c r="V52" i="7" s="1"/>
  <c r="G13" i="7"/>
  <c r="K59" i="7" s="1"/>
  <c r="G14" i="7"/>
  <c r="V59" i="7" s="1"/>
  <c r="G15" i="7"/>
  <c r="K66" i="7" s="1"/>
  <c r="G16" i="7"/>
  <c r="V66" i="7" s="1"/>
  <c r="G17" i="7"/>
  <c r="K73" i="7" s="1"/>
  <c r="G18" i="7"/>
  <c r="V73" i="7" s="1"/>
  <c r="G19" i="7"/>
  <c r="K80" i="7" s="1"/>
  <c r="G20" i="7"/>
  <c r="V80" i="7" s="1"/>
  <c r="G21" i="7"/>
  <c r="K87" i="7" s="1"/>
  <c r="G22" i="7"/>
  <c r="V87" i="7" s="1"/>
  <c r="F28" i="7"/>
  <c r="E28" i="7"/>
  <c r="D28" i="7"/>
  <c r="G4" i="7"/>
  <c r="AA48" i="7"/>
  <c r="V89" i="7"/>
  <c r="Z91" i="7"/>
  <c r="V91" i="7"/>
  <c r="AB90" i="7"/>
  <c r="AA90" i="7"/>
  <c r="Z90" i="7"/>
  <c r="Y90" i="7"/>
  <c r="X90" i="7"/>
  <c r="W90" i="7"/>
  <c r="V90" i="7"/>
  <c r="U90" i="7"/>
  <c r="AA89" i="7"/>
  <c r="W89" i="7"/>
  <c r="K89" i="7"/>
  <c r="O91" i="7"/>
  <c r="K91" i="7"/>
  <c r="Q90" i="7"/>
  <c r="P90" i="7"/>
  <c r="O90" i="7"/>
  <c r="N90" i="7"/>
  <c r="M90" i="7"/>
  <c r="L90" i="7"/>
  <c r="K90" i="7"/>
  <c r="J90" i="7"/>
  <c r="P89" i="7"/>
  <c r="L89" i="7"/>
  <c r="V82" i="7"/>
  <c r="Z84" i="7"/>
  <c r="V84" i="7"/>
  <c r="AB83" i="7"/>
  <c r="AA83" i="7"/>
  <c r="Z83" i="7"/>
  <c r="Y83" i="7"/>
  <c r="X83" i="7"/>
  <c r="W83" i="7"/>
  <c r="V83" i="7"/>
  <c r="U83" i="7"/>
  <c r="AA82" i="7"/>
  <c r="W82" i="7"/>
  <c r="K82" i="7"/>
  <c r="O84" i="7"/>
  <c r="K84" i="7"/>
  <c r="Q83" i="7"/>
  <c r="P83" i="7"/>
  <c r="O83" i="7"/>
  <c r="N83" i="7"/>
  <c r="M83" i="7"/>
  <c r="L83" i="7"/>
  <c r="K83" i="7"/>
  <c r="J83" i="7"/>
  <c r="P82" i="7"/>
  <c r="L82" i="7"/>
  <c r="Z77" i="7"/>
  <c r="V77" i="7"/>
  <c r="AB76" i="7"/>
  <c r="AA76" i="7"/>
  <c r="Z76" i="7"/>
  <c r="Y76" i="7"/>
  <c r="X76" i="7"/>
  <c r="W76" i="7"/>
  <c r="V76" i="7"/>
  <c r="U76" i="7"/>
  <c r="AA75" i="7"/>
  <c r="W75" i="7"/>
  <c r="V75" i="7"/>
  <c r="K75" i="7"/>
  <c r="O77" i="7"/>
  <c r="K77" i="7"/>
  <c r="Q76" i="7"/>
  <c r="P76" i="7"/>
  <c r="O76" i="7"/>
  <c r="N76" i="7"/>
  <c r="M76" i="7"/>
  <c r="L76" i="7"/>
  <c r="K76" i="7"/>
  <c r="J76" i="7"/>
  <c r="P75" i="7"/>
  <c r="L75" i="7"/>
  <c r="U69" i="7"/>
  <c r="U62" i="7"/>
  <c r="U55" i="7"/>
  <c r="U48" i="7"/>
  <c r="U41" i="7"/>
  <c r="U33" i="7"/>
  <c r="V68" i="7"/>
  <c r="Z70" i="7"/>
  <c r="V70" i="7"/>
  <c r="AB69" i="7"/>
  <c r="AA69" i="7"/>
  <c r="Z69" i="7"/>
  <c r="Y69" i="7"/>
  <c r="X69" i="7"/>
  <c r="W69" i="7"/>
  <c r="V69" i="7"/>
  <c r="AA68" i="7"/>
  <c r="W68" i="7"/>
  <c r="K68" i="7"/>
  <c r="O70" i="7"/>
  <c r="K70" i="7"/>
  <c r="Q69" i="7"/>
  <c r="P69" i="7"/>
  <c r="O69" i="7"/>
  <c r="N69" i="7"/>
  <c r="M69" i="7"/>
  <c r="L69" i="7"/>
  <c r="K69" i="7"/>
  <c r="J69" i="7"/>
  <c r="P68" i="7"/>
  <c r="L68" i="7"/>
  <c r="V61" i="7"/>
  <c r="Z63" i="7"/>
  <c r="V63" i="7"/>
  <c r="AB62" i="7"/>
  <c r="AA62" i="7"/>
  <c r="Z62" i="7"/>
  <c r="Y62" i="7"/>
  <c r="X62" i="7"/>
  <c r="W62" i="7"/>
  <c r="V62" i="7"/>
  <c r="AA61" i="7"/>
  <c r="W61" i="7"/>
  <c r="K61" i="7"/>
  <c r="O63" i="7"/>
  <c r="K63" i="7"/>
  <c r="Q62" i="7"/>
  <c r="P62" i="7"/>
  <c r="O62" i="7"/>
  <c r="N62" i="7"/>
  <c r="M62" i="7"/>
  <c r="L62" i="7"/>
  <c r="K62" i="7"/>
  <c r="J62" i="7"/>
  <c r="P61" i="7"/>
  <c r="L61" i="7"/>
  <c r="V54" i="7"/>
  <c r="Z56" i="7"/>
  <c r="V56" i="7"/>
  <c r="AB55" i="7"/>
  <c r="AA55" i="7"/>
  <c r="Z55" i="7"/>
  <c r="Y55" i="7"/>
  <c r="X55" i="7"/>
  <c r="W55" i="7"/>
  <c r="V55" i="7"/>
  <c r="AA54" i="7"/>
  <c r="W54" i="7"/>
  <c r="K54" i="7"/>
  <c r="O56" i="7"/>
  <c r="K56" i="7"/>
  <c r="Q55" i="7"/>
  <c r="P55" i="7"/>
  <c r="O55" i="7"/>
  <c r="N55" i="7"/>
  <c r="M55" i="7"/>
  <c r="L55" i="7"/>
  <c r="K55" i="7"/>
  <c r="J55" i="7"/>
  <c r="P54" i="7"/>
  <c r="L54" i="7"/>
  <c r="V47" i="7"/>
  <c r="Z49" i="7"/>
  <c r="V49" i="7"/>
  <c r="AB48" i="7"/>
  <c r="Z48" i="7"/>
  <c r="Y48" i="7"/>
  <c r="X48" i="7"/>
  <c r="W48" i="7"/>
  <c r="V48" i="7"/>
  <c r="AA47" i="7"/>
  <c r="W47" i="7"/>
  <c r="O49" i="7"/>
  <c r="K49" i="7"/>
  <c r="Q48" i="7"/>
  <c r="P48" i="7"/>
  <c r="O48" i="7"/>
  <c r="N48" i="7"/>
  <c r="M48" i="7"/>
  <c r="L48" i="7"/>
  <c r="K48" i="7"/>
  <c r="J48" i="7"/>
  <c r="P47" i="7"/>
  <c r="L47" i="7"/>
  <c r="K47" i="7"/>
  <c r="V40" i="7"/>
  <c r="Z42" i="7"/>
  <c r="V42" i="7"/>
  <c r="AB41" i="7"/>
  <c r="AA41" i="7"/>
  <c r="Z41" i="7"/>
  <c r="Y41" i="7"/>
  <c r="X41" i="7"/>
  <c r="W41" i="7"/>
  <c r="V41" i="7"/>
  <c r="AA40" i="7"/>
  <c r="W40" i="7"/>
  <c r="O42" i="7"/>
  <c r="K42" i="7"/>
  <c r="N41" i="7"/>
  <c r="O41" i="7"/>
  <c r="Q41" i="7"/>
  <c r="P41" i="7"/>
  <c r="P40" i="7"/>
  <c r="L40" i="7"/>
  <c r="M41" i="7"/>
  <c r="L41" i="7"/>
  <c r="K41" i="7"/>
  <c r="J41" i="7"/>
  <c r="K40" i="7"/>
  <c r="AB33" i="7"/>
  <c r="V32" i="7"/>
  <c r="Z34" i="7"/>
  <c r="V34" i="7"/>
  <c r="AA33" i="7"/>
  <c r="Z33" i="7"/>
  <c r="Y33" i="7"/>
  <c r="X33" i="7"/>
  <c r="W33" i="7"/>
  <c r="V33" i="7"/>
  <c r="AA32" i="7"/>
  <c r="W32" i="7"/>
  <c r="Q33" i="7"/>
  <c r="P33" i="7"/>
  <c r="O33" i="7"/>
  <c r="N33" i="7"/>
  <c r="M33" i="7"/>
  <c r="L33" i="7"/>
  <c r="K33" i="7"/>
  <c r="J33" i="7"/>
  <c r="L32" i="7"/>
  <c r="K32" i="7"/>
  <c r="P32" i="7"/>
  <c r="O34" i="7"/>
  <c r="T91" i="7"/>
  <c r="I91" i="7"/>
  <c r="T84" i="7"/>
  <c r="I84" i="7"/>
  <c r="T77" i="7"/>
  <c r="I77" i="7"/>
  <c r="T70" i="7"/>
  <c r="I70" i="7"/>
  <c r="T63" i="7"/>
  <c r="I63" i="7"/>
  <c r="T56" i="7"/>
  <c r="I56" i="7"/>
  <c r="T49" i="7"/>
  <c r="I49" i="7"/>
  <c r="T42" i="7"/>
  <c r="I42" i="7"/>
  <c r="T34" i="7"/>
  <c r="I34" i="7"/>
  <c r="G28" i="7" l="1"/>
</calcChain>
</file>

<file path=xl/sharedStrings.xml><?xml version="1.0" encoding="utf-8"?>
<sst xmlns="http://schemas.openxmlformats.org/spreadsheetml/2006/main" count="39" uniqueCount="36">
  <si>
    <t>Depth</t>
  </si>
  <si>
    <t>Left</t>
  </si>
  <si>
    <t>Center</t>
  </si>
  <si>
    <t>Right</t>
  </si>
  <si>
    <t>#1</t>
  </si>
  <si>
    <t>#2</t>
  </si>
  <si>
    <t>#3</t>
  </si>
  <si>
    <t>#4</t>
  </si>
  <si>
    <t>#5</t>
  </si>
  <si>
    <t>#6</t>
  </si>
  <si>
    <t>#7</t>
  </si>
  <si>
    <t>#8</t>
  </si>
  <si>
    <t>#9</t>
  </si>
  <si>
    <t>#10</t>
  </si>
  <si>
    <t>#11</t>
  </si>
  <si>
    <t>#12</t>
  </si>
  <si>
    <t>#13</t>
  </si>
  <si>
    <t>#14</t>
  </si>
  <si>
    <t>#15</t>
  </si>
  <si>
    <t>#16</t>
  </si>
  <si>
    <t>#17</t>
  </si>
  <si>
    <t>#18</t>
  </si>
  <si>
    <r>
      <t>ç</t>
    </r>
    <r>
      <rPr>
        <b/>
        <sz val="14"/>
        <rFont val="Arial"/>
        <family val="2"/>
      </rPr>
      <t xml:space="preserve">   Enter Date Here</t>
    </r>
  </si>
  <si>
    <t>TOTALS</t>
  </si>
  <si>
    <t>To Hole</t>
  </si>
  <si>
    <t>Hole #</t>
  </si>
  <si>
    <t>Error</t>
  </si>
  <si>
    <t>ENTER INFORMATION HERE</t>
  </si>
  <si>
    <t>Length</t>
  </si>
  <si>
    <t xml:space="preserve"> </t>
  </si>
  <si>
    <t>July 6th, 2015</t>
  </si>
  <si>
    <t>Notice to Players</t>
  </si>
  <si>
    <t>Soldier Hollow Golf Course (Gold)</t>
  </si>
  <si>
    <t>(This information supplements the Local Rules and Conditions of Competition for UGA Championships.)</t>
  </si>
  <si>
    <t>114th Utah Women's State Amateur Championship</t>
  </si>
  <si>
    <t>Tuesday, July 13,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</si>
</sst>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quot;-&quot;0"/>
  </numFmts>
  <fonts count="29" x14ac:knownFonts="1">
    <font>
      <sz val="10"/>
      <name val="Arial"/>
    </font>
    <font>
      <u/>
      <sz val="10"/>
      <color indexed="12"/>
      <name val="Arial"/>
      <family val="2"/>
    </font>
    <font>
      <b/>
      <sz val="10"/>
      <name val="Arial"/>
      <family val="2"/>
    </font>
    <font>
      <sz val="10"/>
      <name val="Arial Narrow"/>
      <family val="2"/>
    </font>
    <font>
      <b/>
      <i/>
      <u/>
      <sz val="10"/>
      <name val="Arial Narrow"/>
      <family val="2"/>
    </font>
    <font>
      <i/>
      <sz val="11"/>
      <name val="Arial Narrow"/>
      <family val="2"/>
    </font>
    <font>
      <sz val="7"/>
      <name val="Arial Narrow"/>
      <family val="2"/>
    </font>
    <font>
      <b/>
      <i/>
      <sz val="12"/>
      <name val="Arial Narrow"/>
      <family val="2"/>
    </font>
    <font>
      <b/>
      <sz val="12"/>
      <name val="Arial"/>
      <family val="2"/>
    </font>
    <font>
      <sz val="12"/>
      <name val="Arial Narrow"/>
      <family val="2"/>
    </font>
    <font>
      <sz val="11"/>
      <name val="Arial"/>
      <family val="2"/>
    </font>
    <font>
      <sz val="10"/>
      <color indexed="9"/>
      <name val="Arial Narrow"/>
      <family val="2"/>
    </font>
    <font>
      <sz val="1"/>
      <color indexed="9"/>
      <name val="Arial Narrow"/>
      <family val="2"/>
    </font>
    <font>
      <sz val="12"/>
      <color indexed="9"/>
      <name val="Arial Narrow"/>
      <family val="2"/>
    </font>
    <font>
      <sz val="10"/>
      <color indexed="9"/>
      <name val="Arial"/>
      <family val="2"/>
    </font>
    <font>
      <b/>
      <u/>
      <sz val="14"/>
      <name val="Arial Narrow"/>
      <family val="2"/>
    </font>
    <font>
      <b/>
      <sz val="12"/>
      <name val="Arial Narrow"/>
      <family val="2"/>
    </font>
    <font>
      <b/>
      <sz val="11"/>
      <name val="Arial"/>
      <family val="2"/>
    </font>
    <font>
      <i/>
      <u/>
      <sz val="11"/>
      <name val="Arial Narrow"/>
      <family val="2"/>
    </font>
    <font>
      <b/>
      <sz val="14"/>
      <name val="Wingdings"/>
      <charset val="2"/>
    </font>
    <font>
      <b/>
      <sz val="14"/>
      <name val="Arial"/>
      <family val="2"/>
    </font>
    <font>
      <sz val="10"/>
      <name val="Arial"/>
      <family val="2"/>
    </font>
    <font>
      <b/>
      <sz val="14"/>
      <name val="Arial Narrow"/>
      <family val="2"/>
    </font>
    <font>
      <b/>
      <sz val="10"/>
      <color indexed="10"/>
      <name val="Arial"/>
      <family val="2"/>
    </font>
    <font>
      <b/>
      <sz val="10"/>
      <color indexed="12"/>
      <name val="Arial"/>
      <family val="2"/>
    </font>
    <font>
      <b/>
      <u/>
      <sz val="10"/>
      <name val="Arial Narrow"/>
      <family val="2"/>
    </font>
    <font>
      <b/>
      <sz val="10"/>
      <name val="Arial Narrow"/>
      <family val="2"/>
    </font>
    <font>
      <sz val="12"/>
      <name val="Arial"/>
      <family val="2"/>
    </font>
    <font>
      <sz val="7"/>
      <name val="Arial"/>
      <family val="2"/>
    </font>
  </fonts>
  <fills count="6">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indexed="41"/>
        <bgColor indexed="64"/>
      </patternFill>
    </fill>
    <fill>
      <patternFill patternType="solid">
        <fgColor indexed="13"/>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0">
    <xf numFmtId="0" fontId="0" fillId="0" borderId="0" xfId="0"/>
    <xf numFmtId="0" fontId="0" fillId="0" borderId="0" xfId="0" applyBorder="1"/>
    <xf numFmtId="0" fontId="2" fillId="0" borderId="1" xfId="0" applyFont="1" applyBorder="1" applyAlignment="1">
      <alignment horizontal="center"/>
    </xf>
    <xf numFmtId="0" fontId="2" fillId="0" borderId="2" xfId="0" applyFont="1" applyBorder="1" applyAlignment="1">
      <alignment horizontal="center"/>
    </xf>
    <xf numFmtId="0" fontId="0" fillId="2" borderId="0" xfId="0" applyFill="1"/>
    <xf numFmtId="0" fontId="0" fillId="2" borderId="0" xfId="0" applyFill="1" applyBorder="1"/>
    <xf numFmtId="0" fontId="3" fillId="0" borderId="0" xfId="0" applyFont="1" applyBorder="1"/>
    <xf numFmtId="0" fontId="3" fillId="0" borderId="0" xfId="0" applyFont="1"/>
    <xf numFmtId="0" fontId="1" fillId="0" borderId="0" xfId="1" applyBorder="1" applyAlignment="1" applyProtection="1"/>
    <xf numFmtId="0" fontId="1" fillId="0" borderId="0" xfId="1" applyAlignment="1" applyProtection="1"/>
    <xf numFmtId="0" fontId="4" fillId="0" borderId="0" xfId="0" applyFont="1"/>
    <xf numFmtId="0" fontId="3" fillId="0" borderId="3" xfId="0" applyFont="1" applyBorder="1"/>
    <xf numFmtId="0" fontId="1" fillId="0" borderId="4" xfId="1" applyBorder="1" applyAlignment="1" applyProtection="1"/>
    <xf numFmtId="0" fontId="0" fillId="2" borderId="0" xfId="0" applyFill="1" applyAlignment="1"/>
    <xf numFmtId="0" fontId="0" fillId="2" borderId="0" xfId="0" applyFill="1" applyBorder="1" applyAlignment="1"/>
    <xf numFmtId="0" fontId="8" fillId="2" borderId="0" xfId="0" applyFont="1" applyFill="1" applyBorder="1" applyAlignment="1">
      <alignment horizontal="center"/>
    </xf>
    <xf numFmtId="0" fontId="3" fillId="0" borderId="0" xfId="0" applyFont="1" applyBorder="1" applyAlignment="1"/>
    <xf numFmtId="0" fontId="3" fillId="0" borderId="0" xfId="0" applyFont="1" applyAlignment="1"/>
    <xf numFmtId="1" fontId="9" fillId="0" borderId="0" xfId="0" applyNumberFormat="1" applyFont="1" applyAlignment="1">
      <alignment horizontal="center"/>
    </xf>
    <xf numFmtId="1" fontId="9" fillId="0" borderId="0" xfId="0" applyNumberFormat="1" applyFont="1" applyAlignment="1">
      <alignment horizontal="left"/>
    </xf>
    <xf numFmtId="0" fontId="3" fillId="0" borderId="3" xfId="0" applyFont="1" applyBorder="1" applyAlignment="1"/>
    <xf numFmtId="0" fontId="10" fillId="0" borderId="0" xfId="0" applyFont="1" applyBorder="1" applyAlignment="1">
      <alignment horizontal="center"/>
    </xf>
    <xf numFmtId="0" fontId="0" fillId="0" borderId="0" xfId="0" applyAlignment="1"/>
    <xf numFmtId="0" fontId="0" fillId="2" borderId="0" xfId="0" applyFill="1" applyAlignment="1">
      <alignment vertical="top"/>
    </xf>
    <xf numFmtId="0" fontId="0" fillId="2" borderId="0" xfId="0" applyFill="1" applyBorder="1" applyAlignment="1">
      <alignment vertical="top"/>
    </xf>
    <xf numFmtId="0" fontId="3" fillId="0" borderId="0" xfId="0" applyFont="1" applyBorder="1" applyAlignment="1">
      <alignment vertical="top"/>
    </xf>
    <xf numFmtId="1" fontId="11" fillId="0" borderId="0" xfId="0" applyNumberFormat="1" applyFont="1" applyAlignment="1">
      <alignment vertical="top"/>
    </xf>
    <xf numFmtId="1" fontId="12" fillId="0" borderId="0" xfId="0" applyNumberFormat="1" applyFont="1" applyAlignment="1">
      <alignment vertical="top"/>
    </xf>
    <xf numFmtId="1" fontId="13" fillId="0" borderId="0" xfId="0" applyNumberFormat="1" applyFont="1" applyAlignment="1">
      <alignment vertical="top"/>
    </xf>
    <xf numFmtId="1" fontId="13" fillId="0" borderId="3" xfId="0" applyNumberFormat="1" applyFont="1" applyBorder="1" applyAlignment="1">
      <alignment vertical="top"/>
    </xf>
    <xf numFmtId="0" fontId="3" fillId="0" borderId="0" xfId="0" applyFont="1" applyAlignment="1">
      <alignment vertical="top"/>
    </xf>
    <xf numFmtId="0" fontId="11" fillId="0" borderId="3" xfId="0" applyFont="1" applyBorder="1" applyAlignment="1">
      <alignment vertical="top"/>
    </xf>
    <xf numFmtId="0" fontId="14" fillId="0" borderId="0" xfId="0" applyFont="1" applyBorder="1" applyAlignment="1">
      <alignment vertical="top"/>
    </xf>
    <xf numFmtId="0" fontId="1" fillId="0" borderId="4" xfId="1" applyBorder="1" applyAlignment="1" applyProtection="1">
      <alignment vertical="top"/>
    </xf>
    <xf numFmtId="0" fontId="1" fillId="0" borderId="0" xfId="1" applyAlignment="1" applyProtection="1">
      <alignment vertical="top"/>
    </xf>
    <xf numFmtId="0" fontId="0" fillId="0" borderId="0" xfId="0" applyAlignment="1">
      <alignment vertical="top"/>
    </xf>
    <xf numFmtId="0" fontId="9" fillId="0" borderId="3" xfId="0" applyFont="1" applyBorder="1"/>
    <xf numFmtId="0" fontId="9" fillId="0" borderId="0" xfId="0" applyFont="1"/>
    <xf numFmtId="0" fontId="17" fillId="0" borderId="0" xfId="0" applyFont="1" applyBorder="1" applyAlignment="1">
      <alignment horizontal="right"/>
    </xf>
    <xf numFmtId="0" fontId="7" fillId="0" borderId="0" xfId="0" applyFont="1"/>
    <xf numFmtId="0" fontId="0" fillId="0" borderId="4" xfId="0" applyBorder="1"/>
    <xf numFmtId="0" fontId="0" fillId="0" borderId="4" xfId="0" applyBorder="1" applyAlignment="1">
      <alignment vertical="top"/>
    </xf>
    <xf numFmtId="0" fontId="24" fillId="2" borderId="0" xfId="0" applyFont="1" applyFill="1" applyBorder="1" applyAlignment="1">
      <alignment horizontal="center"/>
    </xf>
    <xf numFmtId="0" fontId="22" fillId="0" borderId="0" xfId="1" applyFont="1" applyFill="1" applyAlignment="1" applyProtection="1">
      <alignment horizontal="center" vertical="top" wrapText="1"/>
    </xf>
    <xf numFmtId="1" fontId="0" fillId="3" borderId="5" xfId="0" applyNumberFormat="1" applyFill="1" applyBorder="1" applyAlignment="1">
      <alignment horizontal="center"/>
    </xf>
    <xf numFmtId="1" fontId="0" fillId="4" borderId="5" xfId="0" applyNumberFormat="1" applyFill="1" applyBorder="1" applyAlignment="1">
      <alignment horizontal="center"/>
    </xf>
    <xf numFmtId="164" fontId="0" fillId="0" borderId="5" xfId="0" applyNumberFormat="1" applyBorder="1" applyAlignment="1">
      <alignment horizontal="center"/>
    </xf>
    <xf numFmtId="1" fontId="0" fillId="3" borderId="6" xfId="0" applyNumberFormat="1" applyFill="1" applyBorder="1" applyAlignment="1">
      <alignment horizontal="center"/>
    </xf>
    <xf numFmtId="1" fontId="0" fillId="4" borderId="6" xfId="0" applyNumberFormat="1" applyFill="1" applyBorder="1" applyAlignment="1">
      <alignment horizontal="center"/>
    </xf>
    <xf numFmtId="164" fontId="0" fillId="0" borderId="6" xfId="0" applyNumberFormat="1" applyBorder="1" applyAlignment="1">
      <alignment horizontal="center"/>
    </xf>
    <xf numFmtId="1" fontId="0" fillId="3" borderId="7" xfId="0" applyNumberFormat="1" applyFill="1" applyBorder="1" applyAlignment="1">
      <alignment horizontal="center"/>
    </xf>
    <xf numFmtId="1" fontId="0" fillId="4" borderId="7" xfId="0" applyNumberFormat="1" applyFill="1" applyBorder="1" applyAlignment="1">
      <alignment horizontal="center"/>
    </xf>
    <xf numFmtId="164" fontId="0" fillId="0" borderId="7" xfId="0" applyNumberFormat="1" applyBorder="1" applyAlignment="1">
      <alignment horizontal="center"/>
    </xf>
    <xf numFmtId="1" fontId="0" fillId="3" borderId="8" xfId="0" applyNumberFormat="1" applyFill="1" applyBorder="1" applyAlignment="1">
      <alignment horizontal="center"/>
    </xf>
    <xf numFmtId="1" fontId="0" fillId="4" borderId="8" xfId="0" applyNumberFormat="1" applyFill="1" applyBorder="1" applyAlignment="1">
      <alignment horizontal="center"/>
    </xf>
    <xf numFmtId="164" fontId="0" fillId="0" borderId="8" xfId="0" applyNumberFormat="1" applyBorder="1" applyAlignment="1">
      <alignment horizontal="center"/>
    </xf>
    <xf numFmtId="0" fontId="17" fillId="0" borderId="2" xfId="0" applyFont="1" applyBorder="1" applyAlignment="1">
      <alignment horizontal="center"/>
    </xf>
    <xf numFmtId="0" fontId="2" fillId="4" borderId="2" xfId="0" applyFont="1" applyFill="1" applyBorder="1" applyAlignment="1">
      <alignment horizontal="center"/>
    </xf>
    <xf numFmtId="0" fontId="2" fillId="3" borderId="2" xfId="0" applyFont="1" applyFill="1" applyBorder="1" applyAlignment="1">
      <alignment horizontal="center"/>
    </xf>
    <xf numFmtId="1" fontId="0" fillId="4" borderId="9" xfId="0" applyNumberFormat="1" applyFill="1" applyBorder="1" applyAlignment="1">
      <alignment horizontal="center"/>
    </xf>
    <xf numFmtId="1" fontId="0" fillId="4" borderId="10" xfId="0" applyNumberFormat="1" applyFill="1" applyBorder="1" applyAlignment="1">
      <alignment horizontal="center"/>
    </xf>
    <xf numFmtId="1" fontId="0" fillId="4" borderId="11" xfId="0" applyNumberFormat="1" applyFill="1" applyBorder="1" applyAlignment="1">
      <alignment horizontal="center"/>
    </xf>
    <xf numFmtId="1" fontId="0" fillId="4" borderId="12" xfId="0" applyNumberFormat="1" applyFill="1" applyBorder="1" applyAlignment="1">
      <alignment horizontal="center"/>
    </xf>
    <xf numFmtId="0" fontId="1" fillId="2" borderId="0" xfId="1" applyFill="1" applyAlignment="1" applyProtection="1">
      <alignment vertical="top"/>
    </xf>
    <xf numFmtId="0" fontId="1" fillId="2" borderId="0" xfId="1" applyFill="1" applyAlignment="1" applyProtection="1"/>
    <xf numFmtId="0" fontId="0" fillId="2" borderId="0" xfId="0" applyFill="1" applyBorder="1" applyAlignment="1">
      <alignment horizontal="center"/>
    </xf>
    <xf numFmtId="164" fontId="24" fillId="2" borderId="0" xfId="0" applyNumberFormat="1" applyFont="1" applyFill="1" applyBorder="1" applyAlignment="1">
      <alignment horizontal="center"/>
    </xf>
    <xf numFmtId="1" fontId="0" fillId="2" borderId="0" xfId="0" applyNumberFormat="1" applyFill="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0" fillId="2" borderId="0" xfId="0" applyFill="1" applyAlignment="1">
      <alignment horizontal="center"/>
    </xf>
    <xf numFmtId="0" fontId="3" fillId="2" borderId="0" xfId="0" applyFont="1" applyFill="1" applyBorder="1"/>
    <xf numFmtId="0" fontId="3" fillId="2" borderId="0" xfId="0" applyFont="1" applyFill="1"/>
    <xf numFmtId="0" fontId="9" fillId="2" borderId="0" xfId="0" applyFont="1" applyFill="1"/>
    <xf numFmtId="1" fontId="6" fillId="2" borderId="0" xfId="0" applyNumberFormat="1" applyFont="1" applyFill="1" applyAlignment="1">
      <alignment horizontal="center"/>
    </xf>
    <xf numFmtId="0" fontId="0" fillId="0" borderId="0" xfId="0" applyFill="1"/>
    <xf numFmtId="0" fontId="0" fillId="0" borderId="0" xfId="0" applyFill="1" applyAlignment="1">
      <alignment vertical="top"/>
    </xf>
    <xf numFmtId="0" fontId="23" fillId="2" borderId="0" xfId="0" applyFont="1" applyFill="1"/>
    <xf numFmtId="0" fontId="19" fillId="5" borderId="21" xfId="0" applyFont="1" applyFill="1" applyBorder="1" applyAlignment="1">
      <alignment vertical="center"/>
    </xf>
    <xf numFmtId="0" fontId="20" fillId="5" borderId="22" xfId="0" applyFont="1" applyFill="1" applyBorder="1" applyAlignment="1">
      <alignment vertical="center"/>
    </xf>
    <xf numFmtId="0" fontId="0" fillId="5" borderId="21" xfId="0" applyFill="1" applyBorder="1" applyAlignment="1">
      <alignment vertical="center"/>
    </xf>
    <xf numFmtId="0" fontId="0" fillId="5" borderId="22" xfId="0" applyFill="1" applyBorder="1" applyAlignment="1">
      <alignment vertical="center"/>
    </xf>
    <xf numFmtId="0" fontId="24" fillId="2" borderId="23" xfId="0" applyFont="1" applyFill="1" applyBorder="1" applyAlignment="1">
      <alignment horizontal="center"/>
    </xf>
    <xf numFmtId="0" fontId="24" fillId="2" borderId="24" xfId="0" applyFont="1" applyFill="1" applyBorder="1" applyAlignment="1">
      <alignment horizontal="center"/>
    </xf>
    <xf numFmtId="164" fontId="24" fillId="2" borderId="24" xfId="0" applyNumberFormat="1" applyFont="1" applyFill="1" applyBorder="1" applyAlignment="1">
      <alignment horizontal="center"/>
    </xf>
    <xf numFmtId="1" fontId="21" fillId="3" borderId="6" xfId="0" applyNumberFormat="1" applyFont="1" applyFill="1" applyBorder="1" applyAlignment="1">
      <alignment horizontal="center"/>
    </xf>
    <xf numFmtId="0" fontId="27" fillId="0" borderId="0" xfId="1" applyFont="1" applyAlignment="1" applyProtection="1">
      <alignment horizontal="left"/>
    </xf>
    <xf numFmtId="0" fontId="1" fillId="0" borderId="0" xfId="1" applyAlignment="1" applyProtection="1">
      <alignment horizontal="left" vertical="top"/>
    </xf>
    <xf numFmtId="0" fontId="21" fillId="0" borderId="0" xfId="1" applyFont="1" applyFill="1" applyAlignment="1" applyProtection="1">
      <alignment horizontal="left"/>
    </xf>
    <xf numFmtId="0" fontId="28" fillId="0" borderId="0" xfId="1" applyFont="1" applyAlignment="1" applyProtection="1">
      <alignment vertical="top"/>
    </xf>
    <xf numFmtId="0" fontId="8" fillId="2" borderId="0" xfId="0" applyFont="1" applyFill="1" applyBorder="1" applyAlignment="1">
      <alignment horizontal="center"/>
    </xf>
    <xf numFmtId="0" fontId="5" fillId="0" borderId="0" xfId="0" applyFont="1" applyBorder="1" applyAlignment="1">
      <alignment horizontal="right" vertical="top"/>
    </xf>
    <xf numFmtId="1" fontId="15" fillId="0" borderId="0" xfId="0" applyNumberFormat="1" applyFont="1" applyBorder="1" applyAlignment="1">
      <alignment horizontal="right"/>
    </xf>
    <xf numFmtId="0" fontId="15" fillId="0" borderId="0" xfId="0" applyFont="1" applyBorder="1" applyAlignment="1">
      <alignment horizontal="right"/>
    </xf>
    <xf numFmtId="0" fontId="16" fillId="0" borderId="0" xfId="0" applyFont="1" applyBorder="1" applyAlignment="1">
      <alignment horizontal="right"/>
    </xf>
    <xf numFmtId="0" fontId="16" fillId="0" borderId="3" xfId="0" applyFont="1" applyBorder="1" applyAlignment="1">
      <alignment horizontal="right"/>
    </xf>
    <xf numFmtId="0" fontId="18" fillId="2" borderId="0" xfId="0" applyFont="1" applyFill="1" applyBorder="1" applyAlignment="1">
      <alignment horizontal="right"/>
    </xf>
    <xf numFmtId="0" fontId="7" fillId="2" borderId="0" xfId="0" applyFont="1" applyFill="1" applyBorder="1" applyAlignment="1">
      <alignment horizontal="right"/>
    </xf>
    <xf numFmtId="0" fontId="16" fillId="0" borderId="0" xfId="0" applyFont="1" applyAlignment="1">
      <alignment horizontal="right"/>
    </xf>
    <xf numFmtId="0" fontId="16" fillId="0" borderId="0" xfId="0" applyFont="1" applyAlignment="1">
      <alignment horizontal="left"/>
    </xf>
    <xf numFmtId="0" fontId="22" fillId="0" borderId="0" xfId="1" applyFont="1" applyFill="1" applyAlignment="1" applyProtection="1">
      <alignment horizontal="left" wrapText="1"/>
    </xf>
    <xf numFmtId="0" fontId="7" fillId="0" borderId="0" xfId="0" applyFont="1" applyBorder="1" applyAlignment="1">
      <alignment horizontal="right"/>
    </xf>
    <xf numFmtId="0" fontId="7" fillId="0" borderId="3" xfId="0" applyFont="1" applyBorder="1" applyAlignment="1">
      <alignment horizontal="right"/>
    </xf>
    <xf numFmtId="1" fontId="9" fillId="0" borderId="0" xfId="0" applyNumberFormat="1" applyFont="1" applyAlignment="1">
      <alignment horizontal="center"/>
    </xf>
    <xf numFmtId="0" fontId="9" fillId="0" borderId="0" xfId="0" applyFont="1" applyAlignment="1">
      <alignment horizontal="center"/>
    </xf>
    <xf numFmtId="164" fontId="26" fillId="0" borderId="0" xfId="0" applyNumberFormat="1" applyFont="1" applyFill="1" applyAlignment="1">
      <alignment horizontal="center" vertical="top"/>
    </xf>
    <xf numFmtId="49" fontId="2" fillId="0" borderId="1"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5" fillId="0" borderId="0" xfId="0" applyNumberFormat="1" applyFont="1" applyBorder="1" applyAlignment="1">
      <alignment horizontal="center"/>
    </xf>
    <xf numFmtId="0" fontId="25" fillId="0" borderId="0" xfId="0" applyFont="1" applyBorder="1" applyAlignment="1">
      <alignment horizontal="center"/>
    </xf>
    <xf numFmtId="0" fontId="23" fillId="5" borderId="1" xfId="0" applyFont="1" applyFill="1" applyBorder="1" applyAlignment="1">
      <alignment horizontal="center"/>
    </xf>
    <xf numFmtId="0" fontId="23" fillId="5" borderId="25" xfId="0" applyFont="1" applyFill="1" applyBorder="1" applyAlignment="1">
      <alignment horizontal="center"/>
    </xf>
    <xf numFmtId="0" fontId="23" fillId="5" borderId="26" xfId="0" applyFont="1" applyFill="1" applyBorder="1" applyAlignment="1">
      <alignment horizontal="center"/>
    </xf>
  </cellXfs>
  <cellStyles count="2">
    <cellStyle name="Hyperlink" xfId="1" builtinId="8"/>
    <cellStyle name="Normal" xfId="0" builtinId="0"/>
  </cellStyles>
  <dxfs count="6">
    <dxf>
      <font>
        <b/>
        <i val="0"/>
        <condense val="0"/>
        <extend val="0"/>
        <color indexed="10"/>
      </font>
    </dxf>
    <dxf>
      <font>
        <b/>
        <i val="0"/>
        <condense val="0"/>
        <extend val="0"/>
        <color indexed="8"/>
      </font>
    </dxf>
    <dxf>
      <font>
        <strike val="0"/>
        <condense val="0"/>
        <extend val="0"/>
        <color indexed="9"/>
      </font>
    </dxf>
    <dxf>
      <border>
        <top style="thin">
          <color indexed="64"/>
        </top>
      </border>
    </dxf>
    <dxf>
      <font>
        <b/>
        <i val="0"/>
        <condense val="0"/>
        <extend val="0"/>
        <color indexed="8"/>
      </font>
      <border>
        <bottom style="thin">
          <color indexed="64"/>
        </bottom>
      </border>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76200</xdr:colOff>
      <xdr:row>28</xdr:row>
      <xdr:rowOff>133350</xdr:rowOff>
    </xdr:from>
    <xdr:to>
      <xdr:col>28</xdr:col>
      <xdr:colOff>0</xdr:colOff>
      <xdr:row>92</xdr:row>
      <xdr:rowOff>9525</xdr:rowOff>
    </xdr:to>
    <xdr:grpSp>
      <xdr:nvGrpSpPr>
        <xdr:cNvPr id="7413" name="Group 42">
          <a:extLst>
            <a:ext uri="{FF2B5EF4-FFF2-40B4-BE49-F238E27FC236}">
              <a16:creationId xmlns:a16="http://schemas.microsoft.com/office/drawing/2014/main" id="{00000000-0008-0000-0000-0000F51C0000}"/>
            </a:ext>
          </a:extLst>
        </xdr:cNvPr>
        <xdr:cNvGrpSpPr>
          <a:grpSpLocks/>
        </xdr:cNvGrpSpPr>
      </xdr:nvGrpSpPr>
      <xdr:grpSpPr bwMode="auto">
        <a:xfrm>
          <a:off x="5114925" y="4972050"/>
          <a:ext cx="1981200" cy="9296400"/>
          <a:chOff x="537" y="522"/>
          <a:chExt cx="208" cy="976"/>
        </a:xfrm>
      </xdr:grpSpPr>
      <xdr:sp macro="" textlink="">
        <xdr:nvSpPr>
          <xdr:cNvPr id="7419" name="Oval 1">
            <a:extLst>
              <a:ext uri="{FF2B5EF4-FFF2-40B4-BE49-F238E27FC236}">
                <a16:creationId xmlns:a16="http://schemas.microsoft.com/office/drawing/2014/main" id="{00000000-0008-0000-0000-0000FB1C0000}"/>
              </a:ext>
            </a:extLst>
          </xdr:cNvPr>
          <xdr:cNvSpPr>
            <a:spLocks noChangeArrowheads="1"/>
          </xdr:cNvSpPr>
        </xdr:nvSpPr>
        <xdr:spPr bwMode="auto">
          <a:xfrm>
            <a:off x="552" y="523"/>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0" name="Oval 2">
            <a:extLst>
              <a:ext uri="{FF2B5EF4-FFF2-40B4-BE49-F238E27FC236}">
                <a16:creationId xmlns:a16="http://schemas.microsoft.com/office/drawing/2014/main" id="{00000000-0008-0000-0000-0000FC1C0000}"/>
              </a:ext>
            </a:extLst>
          </xdr:cNvPr>
          <xdr:cNvSpPr>
            <a:spLocks noChangeArrowheads="1"/>
          </xdr:cNvSpPr>
        </xdr:nvSpPr>
        <xdr:spPr bwMode="auto">
          <a:xfrm>
            <a:off x="665" y="522"/>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1" name="Oval 3">
            <a:extLst>
              <a:ext uri="{FF2B5EF4-FFF2-40B4-BE49-F238E27FC236}">
                <a16:creationId xmlns:a16="http://schemas.microsoft.com/office/drawing/2014/main" id="{00000000-0008-0000-0000-0000FD1C0000}"/>
              </a:ext>
            </a:extLst>
          </xdr:cNvPr>
          <xdr:cNvSpPr>
            <a:spLocks noChangeArrowheads="1"/>
          </xdr:cNvSpPr>
        </xdr:nvSpPr>
        <xdr:spPr bwMode="auto">
          <a:xfrm>
            <a:off x="552" y="634"/>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2" name="Oval 4">
            <a:extLst>
              <a:ext uri="{FF2B5EF4-FFF2-40B4-BE49-F238E27FC236}">
                <a16:creationId xmlns:a16="http://schemas.microsoft.com/office/drawing/2014/main" id="{00000000-0008-0000-0000-0000FE1C0000}"/>
              </a:ext>
            </a:extLst>
          </xdr:cNvPr>
          <xdr:cNvSpPr>
            <a:spLocks noChangeArrowheads="1"/>
          </xdr:cNvSpPr>
        </xdr:nvSpPr>
        <xdr:spPr bwMode="auto">
          <a:xfrm>
            <a:off x="665" y="633"/>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3" name="Oval 5">
            <a:extLst>
              <a:ext uri="{FF2B5EF4-FFF2-40B4-BE49-F238E27FC236}">
                <a16:creationId xmlns:a16="http://schemas.microsoft.com/office/drawing/2014/main" id="{00000000-0008-0000-0000-0000FF1C0000}"/>
              </a:ext>
            </a:extLst>
          </xdr:cNvPr>
          <xdr:cNvSpPr>
            <a:spLocks noChangeArrowheads="1"/>
          </xdr:cNvSpPr>
        </xdr:nvSpPr>
        <xdr:spPr bwMode="auto">
          <a:xfrm>
            <a:off x="552" y="745"/>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4" name="Oval 6">
            <a:extLst>
              <a:ext uri="{FF2B5EF4-FFF2-40B4-BE49-F238E27FC236}">
                <a16:creationId xmlns:a16="http://schemas.microsoft.com/office/drawing/2014/main" id="{00000000-0008-0000-0000-0000001D0000}"/>
              </a:ext>
            </a:extLst>
          </xdr:cNvPr>
          <xdr:cNvSpPr>
            <a:spLocks noChangeArrowheads="1"/>
          </xdr:cNvSpPr>
        </xdr:nvSpPr>
        <xdr:spPr bwMode="auto">
          <a:xfrm>
            <a:off x="665" y="744"/>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5" name="Oval 7">
            <a:extLst>
              <a:ext uri="{FF2B5EF4-FFF2-40B4-BE49-F238E27FC236}">
                <a16:creationId xmlns:a16="http://schemas.microsoft.com/office/drawing/2014/main" id="{00000000-0008-0000-0000-0000011D0000}"/>
              </a:ext>
            </a:extLst>
          </xdr:cNvPr>
          <xdr:cNvSpPr>
            <a:spLocks noChangeArrowheads="1"/>
          </xdr:cNvSpPr>
        </xdr:nvSpPr>
        <xdr:spPr bwMode="auto">
          <a:xfrm>
            <a:off x="552" y="856"/>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6" name="Oval 8">
            <a:extLst>
              <a:ext uri="{FF2B5EF4-FFF2-40B4-BE49-F238E27FC236}">
                <a16:creationId xmlns:a16="http://schemas.microsoft.com/office/drawing/2014/main" id="{00000000-0008-0000-0000-0000021D0000}"/>
              </a:ext>
            </a:extLst>
          </xdr:cNvPr>
          <xdr:cNvSpPr>
            <a:spLocks noChangeArrowheads="1"/>
          </xdr:cNvSpPr>
        </xdr:nvSpPr>
        <xdr:spPr bwMode="auto">
          <a:xfrm>
            <a:off x="665" y="855"/>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7" name="Oval 9">
            <a:extLst>
              <a:ext uri="{FF2B5EF4-FFF2-40B4-BE49-F238E27FC236}">
                <a16:creationId xmlns:a16="http://schemas.microsoft.com/office/drawing/2014/main" id="{00000000-0008-0000-0000-0000031D0000}"/>
              </a:ext>
            </a:extLst>
          </xdr:cNvPr>
          <xdr:cNvSpPr>
            <a:spLocks noChangeArrowheads="1"/>
          </xdr:cNvSpPr>
        </xdr:nvSpPr>
        <xdr:spPr bwMode="auto">
          <a:xfrm>
            <a:off x="552" y="967"/>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8" name="Oval 10">
            <a:extLst>
              <a:ext uri="{FF2B5EF4-FFF2-40B4-BE49-F238E27FC236}">
                <a16:creationId xmlns:a16="http://schemas.microsoft.com/office/drawing/2014/main" id="{00000000-0008-0000-0000-0000041D0000}"/>
              </a:ext>
            </a:extLst>
          </xdr:cNvPr>
          <xdr:cNvSpPr>
            <a:spLocks noChangeArrowheads="1"/>
          </xdr:cNvSpPr>
        </xdr:nvSpPr>
        <xdr:spPr bwMode="auto">
          <a:xfrm>
            <a:off x="665" y="966"/>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29" name="Oval 11">
            <a:extLst>
              <a:ext uri="{FF2B5EF4-FFF2-40B4-BE49-F238E27FC236}">
                <a16:creationId xmlns:a16="http://schemas.microsoft.com/office/drawing/2014/main" id="{00000000-0008-0000-0000-0000051D0000}"/>
              </a:ext>
            </a:extLst>
          </xdr:cNvPr>
          <xdr:cNvSpPr>
            <a:spLocks noChangeArrowheads="1"/>
          </xdr:cNvSpPr>
        </xdr:nvSpPr>
        <xdr:spPr bwMode="auto">
          <a:xfrm>
            <a:off x="552" y="1078"/>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0" name="Oval 12">
            <a:extLst>
              <a:ext uri="{FF2B5EF4-FFF2-40B4-BE49-F238E27FC236}">
                <a16:creationId xmlns:a16="http://schemas.microsoft.com/office/drawing/2014/main" id="{00000000-0008-0000-0000-0000061D0000}"/>
              </a:ext>
            </a:extLst>
          </xdr:cNvPr>
          <xdr:cNvSpPr>
            <a:spLocks noChangeArrowheads="1"/>
          </xdr:cNvSpPr>
        </xdr:nvSpPr>
        <xdr:spPr bwMode="auto">
          <a:xfrm>
            <a:off x="665" y="1077"/>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1" name="Oval 13">
            <a:extLst>
              <a:ext uri="{FF2B5EF4-FFF2-40B4-BE49-F238E27FC236}">
                <a16:creationId xmlns:a16="http://schemas.microsoft.com/office/drawing/2014/main" id="{00000000-0008-0000-0000-0000071D0000}"/>
              </a:ext>
            </a:extLst>
          </xdr:cNvPr>
          <xdr:cNvSpPr>
            <a:spLocks noChangeArrowheads="1"/>
          </xdr:cNvSpPr>
        </xdr:nvSpPr>
        <xdr:spPr bwMode="auto">
          <a:xfrm>
            <a:off x="552" y="1189"/>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2" name="Oval 14">
            <a:extLst>
              <a:ext uri="{FF2B5EF4-FFF2-40B4-BE49-F238E27FC236}">
                <a16:creationId xmlns:a16="http://schemas.microsoft.com/office/drawing/2014/main" id="{00000000-0008-0000-0000-0000081D0000}"/>
              </a:ext>
            </a:extLst>
          </xdr:cNvPr>
          <xdr:cNvSpPr>
            <a:spLocks noChangeArrowheads="1"/>
          </xdr:cNvSpPr>
        </xdr:nvSpPr>
        <xdr:spPr bwMode="auto">
          <a:xfrm>
            <a:off x="665" y="1188"/>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3" name="Oval 15">
            <a:extLst>
              <a:ext uri="{FF2B5EF4-FFF2-40B4-BE49-F238E27FC236}">
                <a16:creationId xmlns:a16="http://schemas.microsoft.com/office/drawing/2014/main" id="{00000000-0008-0000-0000-0000091D0000}"/>
              </a:ext>
            </a:extLst>
          </xdr:cNvPr>
          <xdr:cNvSpPr>
            <a:spLocks noChangeArrowheads="1"/>
          </xdr:cNvSpPr>
        </xdr:nvSpPr>
        <xdr:spPr bwMode="auto">
          <a:xfrm>
            <a:off x="552" y="1300"/>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4" name="Oval 16">
            <a:extLst>
              <a:ext uri="{FF2B5EF4-FFF2-40B4-BE49-F238E27FC236}">
                <a16:creationId xmlns:a16="http://schemas.microsoft.com/office/drawing/2014/main" id="{00000000-0008-0000-0000-00000A1D0000}"/>
              </a:ext>
            </a:extLst>
          </xdr:cNvPr>
          <xdr:cNvSpPr>
            <a:spLocks noChangeArrowheads="1"/>
          </xdr:cNvSpPr>
        </xdr:nvSpPr>
        <xdr:spPr bwMode="auto">
          <a:xfrm>
            <a:off x="665" y="1299"/>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5" name="Oval 17">
            <a:extLst>
              <a:ext uri="{FF2B5EF4-FFF2-40B4-BE49-F238E27FC236}">
                <a16:creationId xmlns:a16="http://schemas.microsoft.com/office/drawing/2014/main" id="{00000000-0008-0000-0000-00000B1D0000}"/>
              </a:ext>
            </a:extLst>
          </xdr:cNvPr>
          <xdr:cNvSpPr>
            <a:spLocks noChangeArrowheads="1"/>
          </xdr:cNvSpPr>
        </xdr:nvSpPr>
        <xdr:spPr bwMode="auto">
          <a:xfrm>
            <a:off x="552" y="1411"/>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6" name="Oval 18">
            <a:extLst>
              <a:ext uri="{FF2B5EF4-FFF2-40B4-BE49-F238E27FC236}">
                <a16:creationId xmlns:a16="http://schemas.microsoft.com/office/drawing/2014/main" id="{00000000-0008-0000-0000-00000C1D0000}"/>
              </a:ext>
            </a:extLst>
          </xdr:cNvPr>
          <xdr:cNvSpPr>
            <a:spLocks noChangeArrowheads="1"/>
          </xdr:cNvSpPr>
        </xdr:nvSpPr>
        <xdr:spPr bwMode="auto">
          <a:xfrm>
            <a:off x="665" y="1410"/>
            <a:ext cx="80" cy="87"/>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437" name="Line 19">
            <a:extLst>
              <a:ext uri="{FF2B5EF4-FFF2-40B4-BE49-F238E27FC236}">
                <a16:creationId xmlns:a16="http://schemas.microsoft.com/office/drawing/2014/main" id="{00000000-0008-0000-0000-00000D1D0000}"/>
              </a:ext>
            </a:extLst>
          </xdr:cNvPr>
          <xdr:cNvSpPr>
            <a:spLocks noChangeShapeType="1"/>
          </xdr:cNvSpPr>
        </xdr:nvSpPr>
        <xdr:spPr bwMode="auto">
          <a:xfrm>
            <a:off x="537" y="1176"/>
            <a:ext cx="20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7438" name="Line 20">
            <a:extLst>
              <a:ext uri="{FF2B5EF4-FFF2-40B4-BE49-F238E27FC236}">
                <a16:creationId xmlns:a16="http://schemas.microsoft.com/office/drawing/2014/main" id="{00000000-0008-0000-0000-00000E1D0000}"/>
              </a:ext>
            </a:extLst>
          </xdr:cNvPr>
          <xdr:cNvSpPr>
            <a:spLocks noChangeShapeType="1"/>
          </xdr:cNvSpPr>
        </xdr:nvSpPr>
        <xdr:spPr bwMode="auto">
          <a:xfrm>
            <a:off x="540" y="845"/>
            <a:ext cx="201"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95250</xdr:colOff>
      <xdr:row>35</xdr:row>
      <xdr:rowOff>247650</xdr:rowOff>
    </xdr:from>
    <xdr:to>
      <xdr:col>32</xdr:col>
      <xdr:colOff>4410075</xdr:colOff>
      <xdr:row>103</xdr:row>
      <xdr:rowOff>95250</xdr:rowOff>
    </xdr:to>
    <xdr:sp macro="" textlink="">
      <xdr:nvSpPr>
        <xdr:cNvPr id="4125" name="Text Box 29">
          <a:extLst>
            <a:ext uri="{FF2B5EF4-FFF2-40B4-BE49-F238E27FC236}">
              <a16:creationId xmlns:a16="http://schemas.microsoft.com/office/drawing/2014/main" id="{00000000-0008-0000-0000-00001D100000}"/>
            </a:ext>
          </a:extLst>
        </xdr:cNvPr>
        <xdr:cNvSpPr txBox="1">
          <a:spLocks noChangeArrowheads="1"/>
        </xdr:cNvSpPr>
      </xdr:nvSpPr>
      <xdr:spPr bwMode="auto">
        <a:xfrm>
          <a:off x="7296150" y="6048375"/>
          <a:ext cx="4429125" cy="1024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1">
              <a:effectLst/>
              <a:latin typeface="+mn-lt"/>
              <a:ea typeface="+mn-ea"/>
              <a:cs typeface="+mn-cs"/>
            </a:rPr>
            <a:t>1. </a:t>
          </a:r>
          <a:r>
            <a:rPr lang="en-US" sz="1000" b="1" i="0" baseline="0">
              <a:effectLst/>
              <a:latin typeface="+mn-lt"/>
              <a:ea typeface="+mn-ea"/>
              <a:cs typeface="+mn-cs"/>
            </a:rPr>
            <a:t>PLAY</a:t>
          </a:r>
          <a:r>
            <a:rPr lang="en-US" sz="1000" b="0" i="0" baseline="0">
              <a:effectLst/>
              <a:latin typeface="+mn-lt"/>
              <a:ea typeface="+mn-ea"/>
              <a:cs typeface="+mn-cs"/>
            </a:rPr>
            <a:t> will commence from the UGA Tee Markers. </a:t>
          </a:r>
          <a:br>
            <a:rPr lang="en-US" sz="1000" b="0">
              <a:effectLst/>
              <a:latin typeface="+mn-lt"/>
              <a:ea typeface="+mn-ea"/>
              <a:cs typeface="+mn-cs"/>
            </a:rPr>
          </a:br>
          <a:endParaRPr lang="en-US" sz="1000" b="1">
            <a:effectLst/>
            <a:latin typeface="+mn-lt"/>
            <a:ea typeface="+mn-ea"/>
            <a:cs typeface="+mn-cs"/>
          </a:endParaRPr>
        </a:p>
        <a:p>
          <a:r>
            <a:rPr lang="en-US" sz="1000" b="1" cap="all" baseline="0">
              <a:effectLst/>
              <a:latin typeface="+mn-lt"/>
              <a:ea typeface="+mn-ea"/>
              <a:cs typeface="+mn-cs"/>
            </a:rPr>
            <a:t>2. Rodent Damage</a:t>
          </a:r>
          <a:r>
            <a:rPr lang="en-US" sz="1000" b="1">
              <a:effectLst/>
              <a:latin typeface="+mn-lt"/>
              <a:ea typeface="+mn-ea"/>
              <a:cs typeface="+mn-cs"/>
            </a:rPr>
            <a:t>: </a:t>
          </a:r>
          <a:r>
            <a:rPr lang="en-US" sz="1000" b="0">
              <a:effectLst/>
              <a:latin typeface="+mn-lt"/>
              <a:ea typeface="+mn-ea"/>
              <a:cs typeface="+mn-cs"/>
            </a:rPr>
            <a:t>Interference includes lie of ball and area of intended swing, but does not</a:t>
          </a:r>
          <a:r>
            <a:rPr lang="en-US" sz="1000" b="0" baseline="0">
              <a:effectLst/>
              <a:latin typeface="+mn-lt"/>
              <a:ea typeface="+mn-ea"/>
              <a:cs typeface="+mn-cs"/>
            </a:rPr>
            <a:t> include stance. </a:t>
          </a:r>
          <a:endParaRPr lang="en-US" sz="1000">
            <a:effectLst/>
          </a:endParaRPr>
        </a:p>
        <a:p>
          <a:endParaRPr lang="en-US" sz="1000" b="1">
            <a:effectLst/>
            <a:latin typeface="+mn-lt"/>
            <a:ea typeface="+mn-ea"/>
            <a:cs typeface="+mn-cs"/>
          </a:endParaRPr>
        </a:p>
        <a:p>
          <a:pPr rtl="0" eaLnBrk="1" fontAlgn="auto" latinLnBrk="0" hangingPunct="1"/>
          <a:r>
            <a:rPr lang="en-US" sz="1000" b="1" u="none" cap="all" baseline="0">
              <a:effectLst/>
              <a:latin typeface="+mn-lt"/>
              <a:ea typeface="+mn-ea"/>
              <a:cs typeface="+mn-cs"/>
            </a:rPr>
            <a:t>3. </a:t>
          </a:r>
          <a:r>
            <a:rPr lang="en-US" sz="1000" b="1" baseline="0">
              <a:effectLst/>
              <a:latin typeface="+mn-lt"/>
              <a:ea typeface="+mn-ea"/>
              <a:cs typeface="+mn-cs"/>
            </a:rPr>
            <a:t>HOLE #18: </a:t>
          </a:r>
          <a:r>
            <a:rPr lang="en-US" sz="1000" b="0" baseline="0">
              <a:effectLst/>
              <a:latin typeface="+mn-lt"/>
              <a:ea typeface="+mn-ea"/>
              <a:cs typeface="+mn-cs"/>
            </a:rPr>
            <a:t>If a ball is in yellow penalty area fronting the putting green, including when it is known or virtually certain that a ball that has not been found came to rest in the penalty area, the player has these relief options, each for one penalty stroke:</a:t>
          </a:r>
          <a:endParaRPr lang="en-US" sz="1000">
            <a:effectLst/>
          </a:endParaRPr>
        </a:p>
        <a:p>
          <a:pPr rtl="0" eaLnBrk="1" fontAlgn="auto" latinLnBrk="0" hangingPunct="1"/>
          <a:r>
            <a:rPr lang="en-US" sz="1000" b="0" baseline="0">
              <a:effectLst/>
              <a:latin typeface="+mn-lt"/>
              <a:ea typeface="+mn-ea"/>
              <a:cs typeface="+mn-cs"/>
            </a:rPr>
            <a:t>- Take relief under Rule 17.1, or</a:t>
          </a:r>
          <a:endParaRPr lang="en-US" sz="1000">
            <a:effectLst/>
          </a:endParaRPr>
        </a:p>
        <a:p>
          <a:pPr rtl="0" eaLnBrk="1" fontAlgn="auto" latinLnBrk="0" hangingPunct="1"/>
          <a:r>
            <a:rPr lang="en-US" sz="1000" b="0" baseline="0">
              <a:effectLst/>
              <a:latin typeface="+mn-lt"/>
              <a:ea typeface="+mn-ea"/>
              <a:cs typeface="+mn-cs"/>
            </a:rPr>
            <a:t>- As an extra option, drop the original or another ball in the dropping zone located short of the penalty area.  The dropping zone is a relief area under rule 14.3. The drop zone will be labeled "UGA DZ". </a:t>
          </a:r>
        </a:p>
        <a:p>
          <a:pPr rtl="0" eaLnBrk="1" fontAlgn="auto" latinLnBrk="0" hangingPunct="1"/>
          <a:endParaRPr lang="en-US" sz="1000" b="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effectLst/>
              <a:latin typeface="+mn-lt"/>
              <a:ea typeface="+mn-ea"/>
              <a:cs typeface="+mn-cs"/>
            </a:rPr>
            <a:t>4. </a:t>
          </a:r>
          <a:r>
            <a:rPr lang="en-US" sz="1000" b="1" cap="all" baseline="0">
              <a:effectLst/>
              <a:latin typeface="+mn-lt"/>
              <a:ea typeface="+mn-ea"/>
              <a:cs typeface="+mn-cs"/>
            </a:rPr>
            <a:t>Seasonal Ground Conditions: </a:t>
          </a:r>
          <a:r>
            <a:rPr lang="en-US" sz="1000">
              <a:effectLst/>
              <a:latin typeface="+mn-lt"/>
              <a:ea typeface="+mn-ea"/>
              <a:cs typeface="+mn-cs"/>
            </a:rPr>
            <a:t>Ground conditions that are thin or bare due to drought or winter-kill have not been marked as Ground Under Repair nor will be played as such.</a:t>
          </a:r>
          <a:endParaRPr lang="en-US" sz="1000">
            <a:effectLst/>
          </a:endParaRPr>
        </a:p>
        <a:p>
          <a:endParaRPr lang="en-US" sz="1000" b="1">
            <a:effectLst/>
            <a:latin typeface="+mn-lt"/>
            <a:ea typeface="+mn-ea"/>
            <a:cs typeface="+mn-cs"/>
          </a:endParaRPr>
        </a:p>
        <a:p>
          <a:r>
            <a:rPr lang="en-US" sz="1000" b="1" cap="all" baseline="0">
              <a:effectLst/>
              <a:latin typeface="+mn-lt"/>
              <a:ea typeface="+mn-ea"/>
              <a:cs typeface="+mn-cs"/>
            </a:rPr>
            <a:t>5. Immovable Obstructions: </a:t>
          </a:r>
          <a:r>
            <a:rPr lang="en-US" sz="1000">
              <a:effectLst/>
              <a:latin typeface="+mn-lt"/>
              <a:ea typeface="+mn-ea"/>
              <a:cs typeface="+mn-cs"/>
            </a:rPr>
            <a:t>The following are immovable obstructions from which relief may be taken in accordance with 16.1:</a:t>
          </a:r>
        </a:p>
        <a:p>
          <a:r>
            <a:rPr lang="en-US" sz="1000">
              <a:effectLst/>
              <a:latin typeface="+mn-lt"/>
              <a:ea typeface="+mn-ea"/>
              <a:cs typeface="+mn-cs"/>
            </a:rPr>
            <a:t>       - Stone</a:t>
          </a:r>
          <a:r>
            <a:rPr lang="en-US" sz="1000" baseline="0">
              <a:effectLst/>
              <a:latin typeface="+mn-lt"/>
              <a:ea typeface="+mn-ea"/>
              <a:cs typeface="+mn-cs"/>
            </a:rPr>
            <a:t> or gravel immediately adjacent to artificially surfaced roads/paths, including curbing, and stone markers.</a:t>
          </a:r>
        </a:p>
        <a:p>
          <a:endParaRPr lang="en-US" sz="1000" b="1" cap="all" baseline="0">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cap="all" baseline="0">
              <a:effectLst/>
              <a:latin typeface="+mn-lt"/>
              <a:ea typeface="+mn-ea"/>
              <a:cs typeface="+mn-cs"/>
            </a:rPr>
            <a:t>6. Out of Bounds: </a:t>
          </a:r>
          <a:r>
            <a:rPr lang="en-US" sz="1000">
              <a:effectLst/>
              <a:latin typeface="+mn-lt"/>
              <a:ea typeface="+mn-ea"/>
              <a:cs typeface="+mn-cs"/>
            </a:rPr>
            <a:t>Out of Bounds is defined by inside edge of roads, white stakes, property fence posts or walls at ground level. When defined by a white line the line itself is out of bounds.  The buck-and-rail fences are considered to be out of bounds and the margin is defined by the inside edge of the inner-most posts at ground level.</a:t>
          </a:r>
        </a:p>
        <a:p>
          <a:pPr marL="0" marR="0" indent="0" defTabSz="914400" eaLnBrk="1" fontAlgn="auto" latinLnBrk="0" hangingPunct="1">
            <a:lnSpc>
              <a:spcPct val="100000"/>
            </a:lnSpc>
            <a:spcBef>
              <a:spcPts val="0"/>
            </a:spcBef>
            <a:spcAft>
              <a:spcPts val="0"/>
            </a:spcAft>
            <a:buClrTx/>
            <a:buSzTx/>
            <a:buFontTx/>
            <a:buNone/>
            <a:tabLst/>
            <a:defRPr/>
          </a:pPr>
          <a:endParaRPr lang="en-US" sz="1000">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cap="all" baseline="0">
              <a:effectLst/>
              <a:latin typeface="+mn-lt"/>
              <a:ea typeface="+mn-ea"/>
              <a:cs typeface="+mn-cs"/>
            </a:rPr>
            <a:t>7. Maintenance Road</a:t>
          </a:r>
          <a:r>
            <a:rPr lang="en-US" sz="1000" b="0">
              <a:effectLst/>
              <a:latin typeface="+mn-lt"/>
              <a:ea typeface="+mn-ea"/>
              <a:cs typeface="+mn-cs"/>
            </a:rPr>
            <a:t>:</a:t>
          </a:r>
          <a:r>
            <a:rPr lang="en-US" sz="1000" b="0" baseline="0">
              <a:effectLst/>
              <a:latin typeface="+mn-lt"/>
              <a:ea typeface="+mn-ea"/>
              <a:cs typeface="+mn-cs"/>
            </a:rPr>
            <a:t> The maintenance road is </a:t>
          </a:r>
          <a:r>
            <a:rPr lang="en-US" sz="1000">
              <a:effectLst/>
              <a:latin typeface="+mn-lt"/>
              <a:ea typeface="+mn-ea"/>
              <a:cs typeface="+mn-cs"/>
            </a:rPr>
            <a:t>deemed to be a cart path and relief is available under Rule 16.1.</a:t>
          </a:r>
        </a:p>
        <a:p>
          <a:pPr rtl="0" eaLnBrk="1" fontAlgn="auto" latinLnBrk="0" hangingPunct="1"/>
          <a:endParaRPr lang="en-US" sz="1000">
            <a:effectLst/>
          </a:endParaRPr>
        </a:p>
        <a:p>
          <a:r>
            <a:rPr lang="en-US" sz="1000" b="1" cap="all" baseline="0">
              <a:effectLst/>
              <a:latin typeface="+mn-lt"/>
              <a:ea typeface="+mn-ea"/>
              <a:cs typeface="+mn-cs"/>
            </a:rPr>
            <a:t>8. Pace of Play</a:t>
          </a:r>
          <a:r>
            <a:rPr lang="en-US" sz="1000" b="1">
              <a:effectLst/>
              <a:latin typeface="+mn-lt"/>
              <a:ea typeface="+mn-ea"/>
              <a:cs typeface="+mn-cs"/>
            </a:rPr>
            <a:t>:</a:t>
          </a:r>
          <a:r>
            <a:rPr lang="en-US" sz="1000">
              <a:effectLst/>
              <a:latin typeface="+mn-lt"/>
              <a:ea typeface="+mn-ea"/>
              <a:cs typeface="+mn-cs"/>
            </a:rPr>
            <a:t> The UGA</a:t>
          </a:r>
          <a:r>
            <a:rPr lang="en-US" sz="1000" baseline="0">
              <a:effectLst/>
              <a:latin typeface="+mn-lt"/>
              <a:ea typeface="+mn-ea"/>
              <a:cs typeface="+mn-cs"/>
            </a:rPr>
            <a:t> Checkpoint Pace of Play Policy is in effect. </a:t>
          </a:r>
        </a:p>
        <a:p>
          <a:endParaRPr lang="en-US" sz="10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effectLst/>
              <a:latin typeface="+mn-lt"/>
              <a:ea typeface="+mn-ea"/>
              <a:cs typeface="+mn-cs"/>
            </a:rPr>
            <a:t>9. SCORING</a:t>
          </a:r>
          <a:r>
            <a:rPr lang="en-US" sz="1000" b="1" baseline="0">
              <a:effectLst/>
              <a:latin typeface="+mn-lt"/>
              <a:ea typeface="+mn-ea"/>
              <a:cs typeface="+mn-cs"/>
            </a:rPr>
            <a:t> AREA: </a:t>
          </a:r>
          <a:r>
            <a:rPr lang="en-US" sz="1000" baseline="0">
              <a:effectLst/>
              <a:latin typeface="+mn-lt"/>
              <a:ea typeface="+mn-ea"/>
              <a:cs typeface="+mn-cs"/>
            </a:rPr>
            <a:t>Is defined by the painted lines around the scoring tents.  The scoring tents are temporary immovable obstructions and the painted lines define the TIO.  </a:t>
          </a:r>
        </a:p>
        <a:p>
          <a:endParaRPr lang="en-US" sz="1000">
            <a:effectLst/>
          </a:endParaRPr>
        </a:p>
        <a:p>
          <a:pPr eaLnBrk="1" fontAlgn="auto" latinLnBrk="0" hangingPunct="1"/>
          <a:r>
            <a:rPr lang="en-US" sz="1000" b="1" baseline="0">
              <a:effectLst/>
              <a:latin typeface="+mn-lt"/>
              <a:ea typeface="+mn-ea"/>
              <a:cs typeface="+mn-cs"/>
            </a:rPr>
            <a:t>10. </a:t>
          </a:r>
          <a:r>
            <a:rPr lang="en-US" sz="1000" b="1" i="0">
              <a:effectLst/>
              <a:latin typeface="+mn-lt"/>
              <a:ea typeface="+mn-ea"/>
              <a:cs typeface="+mn-cs"/>
            </a:rPr>
            <a:t>TIES: </a:t>
          </a:r>
          <a:r>
            <a:rPr lang="en-US" sz="1000">
              <a:effectLst/>
              <a:latin typeface="+mn-lt"/>
              <a:ea typeface="+mn-ea"/>
              <a:cs typeface="+mn-cs"/>
            </a:rPr>
            <a:t>In the event of a tie for the last (16th) spot after 36 holes of stroke play, there will be a hole-by-hole play-off immediately upon the completion of the round.  All announcements regarding the play-off, including the sequence of holes, will be made at the clubhouse</a:t>
          </a:r>
          <a:r>
            <a:rPr lang="en-US" sz="1000" baseline="0">
              <a:effectLst/>
              <a:latin typeface="+mn-lt"/>
              <a:ea typeface="+mn-ea"/>
              <a:cs typeface="+mn-cs"/>
            </a:rPr>
            <a:t> patio</a:t>
          </a:r>
          <a:r>
            <a:rPr lang="en-US" sz="1000">
              <a:effectLst/>
              <a:latin typeface="+mn-lt"/>
              <a:ea typeface="+mn-ea"/>
              <a:cs typeface="+mn-cs"/>
            </a:rPr>
            <a:t> upon completion of the second round.  There</a:t>
          </a:r>
          <a:r>
            <a:rPr lang="en-US" sz="1000" baseline="0">
              <a:effectLst/>
              <a:latin typeface="+mn-lt"/>
              <a:ea typeface="+mn-ea"/>
              <a:cs typeface="+mn-cs"/>
            </a:rPr>
            <a:t> will be no playoff for medalist, co-medalists will be awarded.  </a:t>
          </a:r>
        </a:p>
        <a:p>
          <a:pPr eaLnBrk="1" fontAlgn="auto" latinLnBrk="0" hangingPunct="1"/>
          <a:endParaRPr lang="en-US" sz="1000">
            <a:effectLst/>
          </a:endParaRPr>
        </a:p>
        <a:p>
          <a:pPr rtl="0" eaLnBrk="1" fontAlgn="auto" latinLnBrk="0" hangingPunct="1"/>
          <a:r>
            <a:rPr lang="en-US" sz="1000" b="1" i="0">
              <a:effectLst/>
              <a:latin typeface="+mn-lt"/>
              <a:ea typeface="+mn-ea"/>
              <a:cs typeface="+mn-cs"/>
            </a:rPr>
            <a:t>11. </a:t>
          </a:r>
          <a:r>
            <a:rPr lang="en-US" sz="1000" b="1">
              <a:effectLst/>
              <a:latin typeface="+mn-lt"/>
              <a:ea typeface="+mn-ea"/>
              <a:cs typeface="+mn-cs"/>
            </a:rPr>
            <a:t>DRAW</a:t>
          </a:r>
          <a:r>
            <a:rPr lang="en-US" sz="1000" b="1" baseline="0">
              <a:effectLst/>
              <a:latin typeface="+mn-lt"/>
              <a:ea typeface="+mn-ea"/>
              <a:cs typeface="+mn-cs"/>
            </a:rPr>
            <a:t> FOR MATCH PLAY</a:t>
          </a:r>
          <a:r>
            <a:rPr lang="en-US" sz="1000" b="0" baseline="0">
              <a:effectLst/>
              <a:latin typeface="+mn-lt"/>
              <a:ea typeface="+mn-ea"/>
              <a:cs typeface="+mn-cs"/>
            </a:rPr>
            <a:t>:</a:t>
          </a:r>
          <a:r>
            <a:rPr lang="en-US" sz="1000" b="0">
              <a:effectLst/>
              <a:latin typeface="+mn-lt"/>
              <a:ea typeface="+mn-ea"/>
              <a:cs typeface="+mn-cs"/>
            </a:rPr>
            <a:t>  For match play seeds, ti</a:t>
          </a:r>
          <a:r>
            <a:rPr lang="en-US" sz="1000">
              <a:effectLst/>
              <a:latin typeface="+mn-lt"/>
              <a:ea typeface="+mn-ea"/>
              <a:cs typeface="+mn-cs"/>
            </a:rPr>
            <a:t>es in qualifying round</a:t>
          </a:r>
          <a:r>
            <a:rPr lang="en-US" sz="1000" baseline="0">
              <a:effectLst/>
              <a:latin typeface="+mn-lt"/>
              <a:ea typeface="+mn-ea"/>
              <a:cs typeface="+mn-cs"/>
            </a:rPr>
            <a:t> </a:t>
          </a:r>
          <a:r>
            <a:rPr lang="en-US" sz="1000">
              <a:effectLst/>
              <a:latin typeface="+mn-lt"/>
              <a:ea typeface="+mn-ea"/>
              <a:cs typeface="+mn-cs"/>
            </a:rPr>
            <a:t>scores will be determined by lot.</a:t>
          </a:r>
          <a:r>
            <a:rPr lang="en-US" sz="1000" baseline="0">
              <a:effectLst/>
              <a:latin typeface="+mn-lt"/>
              <a:ea typeface="+mn-ea"/>
              <a:cs typeface="+mn-cs"/>
            </a:rPr>
            <a:t>  If a playoff is required to determine the final seed (s) the seeds for the players advancing to match play will be decided by lot.</a:t>
          </a:r>
          <a:endParaRPr lang="en-US" sz="1000">
            <a:effectLst/>
          </a:endParaRPr>
        </a:p>
        <a:p>
          <a:pPr rtl="0" eaLnBrk="1" fontAlgn="auto" latinLnBrk="0" hangingPunct="1"/>
          <a:endParaRPr lang="en-US" sz="1000">
            <a:effectLst/>
          </a:endParaRPr>
        </a:p>
      </xdr:txBody>
    </xdr:sp>
    <xdr:clientData/>
  </xdr:twoCellAnchor>
  <xdr:twoCellAnchor>
    <xdr:from>
      <xdr:col>0</xdr:col>
      <xdr:colOff>66675</xdr:colOff>
      <xdr:row>30</xdr:row>
      <xdr:rowOff>28575</xdr:rowOff>
    </xdr:from>
    <xdr:to>
      <xdr:col>2</xdr:col>
      <xdr:colOff>561975</xdr:colOff>
      <xdr:row>35</xdr:row>
      <xdr:rowOff>95250</xdr:rowOff>
    </xdr:to>
    <xdr:sp macro="" textlink="">
      <xdr:nvSpPr>
        <xdr:cNvPr id="4136" name="AutoShape 40">
          <a:extLst>
            <a:ext uri="{FF2B5EF4-FFF2-40B4-BE49-F238E27FC236}">
              <a16:creationId xmlns:a16="http://schemas.microsoft.com/office/drawing/2014/main" id="{00000000-0008-0000-0000-000028100000}"/>
            </a:ext>
          </a:extLst>
        </xdr:cNvPr>
        <xdr:cNvSpPr>
          <a:spLocks noChangeArrowheads="1"/>
        </xdr:cNvSpPr>
      </xdr:nvSpPr>
      <xdr:spPr bwMode="auto">
        <a:xfrm>
          <a:off x="66675" y="5200650"/>
          <a:ext cx="1695450" cy="695325"/>
        </a:xfrm>
        <a:prstGeom prst="wedgeRectCallout">
          <a:avLst>
            <a:gd name="adj1" fmla="val -3931"/>
            <a:gd name="adj2" fmla="val -134931"/>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Enter Green Depth on this sheet only.  It will carry over to other sheets (assume same course)</a:t>
          </a:r>
          <a:endParaRPr lang="en-US"/>
        </a:p>
      </xdr:txBody>
    </xdr:sp>
    <xdr:clientData/>
  </xdr:twoCellAnchor>
  <xdr:twoCellAnchor>
    <xdr:from>
      <xdr:col>0</xdr:col>
      <xdr:colOff>561975</xdr:colOff>
      <xdr:row>37</xdr:row>
      <xdr:rowOff>19050</xdr:rowOff>
    </xdr:from>
    <xdr:to>
      <xdr:col>7</xdr:col>
      <xdr:colOff>28575</xdr:colOff>
      <xdr:row>76</xdr:row>
      <xdr:rowOff>85725</xdr:rowOff>
    </xdr:to>
    <xdr:sp macro="" textlink="">
      <xdr:nvSpPr>
        <xdr:cNvPr id="4139" name="Text Box 43" descr="Outlined diamond">
          <a:extLst>
            <a:ext uri="{FF2B5EF4-FFF2-40B4-BE49-F238E27FC236}">
              <a16:creationId xmlns:a16="http://schemas.microsoft.com/office/drawing/2014/main" id="{00000000-0008-0000-0000-00002B100000}"/>
            </a:ext>
          </a:extLst>
        </xdr:cNvPr>
        <xdr:cNvSpPr txBox="1">
          <a:spLocks noChangeArrowheads="1"/>
        </xdr:cNvSpPr>
      </xdr:nvSpPr>
      <xdr:spPr bwMode="auto">
        <a:xfrm>
          <a:off x="561975" y="6076950"/>
          <a:ext cx="3905250" cy="5857875"/>
        </a:xfrm>
        <a:prstGeom prst="rect">
          <a:avLst/>
        </a:prstGeom>
        <a:pattFill prst="openDmnd">
          <a:fgClr>
            <a:srgbClr xmlns:mc="http://schemas.openxmlformats.org/markup-compatibility/2006" xmlns:a14="http://schemas.microsoft.com/office/drawing/2010/main" val="FFFF99" mc:Ignorable="a14" a14:legacySpreadsheetColorIndex="43"/>
          </a:fgClr>
          <a:bgClr>
            <a:srgbClr val="FFFFFF"/>
          </a:bgClr>
        </a:pattFill>
        <a:ln w="15875">
          <a:solidFill>
            <a:srgbClr xmlns:mc="http://schemas.openxmlformats.org/markup-compatibility/2006" xmlns:a14="http://schemas.microsoft.com/office/drawing/2010/main" val="0000FF" mc:Ignorable="a14" a14:legacySpreadsheetColorIndex="39"/>
          </a:solidFill>
          <a:miter lim="800000"/>
          <a:headEnd/>
          <a:tailEnd/>
        </a:ln>
      </xdr:spPr>
      <xdr:txBody>
        <a:bodyPr vertOverflow="clip" wrap="square" lIns="0" tIns="22860" rIns="0" bIns="0" anchor="t" upright="1"/>
        <a:lstStyle/>
        <a:p>
          <a:pPr rtl="0">
            <a:defRPr sz="1000"/>
          </a:pPr>
          <a:r>
            <a:rPr lang="en-US" sz="1000" b="1" i="0" u="none" strike="noStrike" baseline="0">
              <a:solidFill>
                <a:srgbClr val="FF0000"/>
              </a:solidFill>
              <a:latin typeface="Arial"/>
              <a:cs typeface="Arial"/>
            </a:rPr>
            <a:t>IMPORTANT NOTES FOR USE OF THIS HOLE LOCATION SHEET</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1.</a:t>
          </a:r>
          <a:r>
            <a:rPr lang="en-US" sz="1000" b="0" i="0" u="none" strike="noStrike" baseline="0">
              <a:solidFill>
                <a:srgbClr val="000000"/>
              </a:solidFill>
              <a:latin typeface="Arial"/>
              <a:cs typeface="Arial"/>
            </a:rPr>
            <a:t> Enter hole location information in the grid in the upper left corner of each worksheet.  The information is automatically updated on the hole location sheet.  Lines are drawn center, left and right automatically.</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2.</a:t>
          </a:r>
          <a:r>
            <a:rPr lang="en-US" sz="1000" b="0" i="0" u="none" strike="noStrike" baseline="0">
              <a:solidFill>
                <a:srgbClr val="000000"/>
              </a:solidFill>
              <a:latin typeface="Arial"/>
              <a:cs typeface="Arial"/>
            </a:rPr>
            <a:t>  If a hole is cut in the center of a green from left to right, enter a number in </a:t>
          </a:r>
          <a:r>
            <a:rPr lang="en-US" sz="1000" b="1" i="0" u="sng" strike="noStrike" baseline="0">
              <a:solidFill>
                <a:srgbClr val="FF0000"/>
              </a:solidFill>
              <a:latin typeface="Arial"/>
              <a:cs typeface="Arial"/>
            </a:rPr>
            <a:t>ONLY</a:t>
          </a:r>
          <a:r>
            <a:rPr lang="en-US" sz="1000" b="0" i="0" u="none" strike="noStrike" baseline="0">
              <a:solidFill>
                <a:srgbClr val="000000"/>
              </a:solidFill>
              <a:latin typeface="Arial"/>
              <a:cs typeface="Arial"/>
            </a:rPr>
            <a:t> the "Center" column and leave the "To Hole" column blank.  If a red "ERROR" message pops up in the "Error" column, it means that you have entered data in both of these columns.  THIS IS IMPORTANT - AN ENTRY IN BOTH COLUMNS WILL CAUSE THE HOLE DEPTH CALCULATION TO BE INCORRECT.</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3.</a:t>
          </a:r>
          <a:r>
            <a:rPr lang="en-US" sz="1000" b="0" i="0" u="none" strike="noStrike" baseline="0">
              <a:solidFill>
                <a:srgbClr val="000000"/>
              </a:solidFill>
              <a:latin typeface="Arial"/>
              <a:cs typeface="Arial"/>
            </a:rPr>
            <a:t> This workbook is built around the premise that a tournament is being played only on one course.  Therefore, the Green Depths entered in the Round 1 sheet are carried over to subsequent rounds.  If you need to change the green depths on Rounds 2 through 4, you can just type in a new green depth and it will be reflected properly on the hole location sheet.  However, the formula will now be gone if you use the same Excel workbook for future events.</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4.</a:t>
          </a:r>
          <a:r>
            <a:rPr lang="en-US" sz="1000" b="0" i="0" u="none" strike="noStrike" baseline="0">
              <a:solidFill>
                <a:srgbClr val="000000"/>
              </a:solidFill>
              <a:latin typeface="Arial"/>
              <a:cs typeface="Arial"/>
            </a:rPr>
            <a:t> The "NOTICE TO COMPETITORS" section is simply a text box placed on the worksheet. To gain access to this tool in Excel, go to the Tools menu, then choose "Customize...".  On the Toolbars tab, put a check mark in the Drawing box.  A new tool bar should be displayed on your screen.  Click on the Text Box tool, then click and drag where you would like the text box to be placed.</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5.</a:t>
          </a:r>
          <a:r>
            <a:rPr lang="en-US" sz="1000" b="0" i="0" u="none" strike="noStrike" baseline="0">
              <a:solidFill>
                <a:srgbClr val="000000"/>
              </a:solidFill>
              <a:latin typeface="Arial"/>
              <a:cs typeface="Arial"/>
            </a:rPr>
            <a:t>  The "Totals" information, which is located underneath the grid in blue, is a summary of your hole locations and the total effect you have had on the overall yardage of the course.</a:t>
          </a:r>
        </a:p>
        <a:p>
          <a:pPr rtl="0">
            <a:defRPr sz="1000"/>
          </a:pPr>
          <a:endParaRPr lang="en-US" sz="1000" b="0" i="0" u="none" strike="noStrike" baseline="0">
            <a:solidFill>
              <a:srgbClr val="000000"/>
            </a:solidFill>
            <a:latin typeface="Arial"/>
            <a:cs typeface="Arial"/>
          </a:endParaRPr>
        </a:p>
        <a:p>
          <a:pPr rtl="0">
            <a:defRPr sz="1000"/>
          </a:pPr>
          <a:r>
            <a:rPr lang="en-US" sz="1000" b="1" i="0" u="none" strike="noStrike" baseline="0">
              <a:solidFill>
                <a:srgbClr val="000000"/>
              </a:solidFill>
              <a:latin typeface="Arial"/>
              <a:cs typeface="Arial"/>
            </a:rPr>
            <a:t>6. </a:t>
          </a:r>
          <a:r>
            <a:rPr lang="en-US" sz="1000" b="0" i="0" u="none" strike="noStrike" baseline="0">
              <a:solidFill>
                <a:srgbClr val="000000"/>
              </a:solidFill>
              <a:latin typeface="Arial"/>
              <a:cs typeface="Arial"/>
            </a:rPr>
            <a:t> The Tournament title is also carried over from the Round 1 worksheet.  Whatever name you type in cell AG28 is carried over to subsequent rounds.</a:t>
          </a:r>
        </a:p>
        <a:p>
          <a:pPr rtl="0">
            <a:defRPr sz="1000"/>
          </a:pPr>
          <a:endParaRPr lang="en-US"/>
        </a:p>
      </xdr:txBody>
    </xdr:sp>
    <xdr:clientData/>
  </xdr:twoCellAnchor>
  <xdr:twoCellAnchor editAs="oneCell">
    <xdr:from>
      <xdr:col>32</xdr:col>
      <xdr:colOff>3771304</xdr:colOff>
      <xdr:row>27</xdr:row>
      <xdr:rowOff>85725</xdr:rowOff>
    </xdr:from>
    <xdr:to>
      <xdr:col>32</xdr:col>
      <xdr:colOff>4419600</xdr:colOff>
      <xdr:row>33</xdr:row>
      <xdr:rowOff>114300</xdr:rowOff>
    </xdr:to>
    <xdr:pic>
      <xdr:nvPicPr>
        <xdr:cNvPr id="3" name="Picture 2">
          <a:extLst>
            <a:ext uri="{FF2B5EF4-FFF2-40B4-BE49-F238E27FC236}">
              <a16:creationId xmlns:a16="http://schemas.microsoft.com/office/drawing/2014/main" id="{94713ADA-6428-4CEB-BE35-0A6F52E61447}"/>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11086504" y="4762500"/>
          <a:ext cx="648296"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8"/>
  <sheetViews>
    <sheetView showGridLines="0" tabSelected="1" topLeftCell="A2" zoomScaleNormal="100" workbookViewId="0">
      <selection activeCell="K35" sqref="K35"/>
    </sheetView>
  </sheetViews>
  <sheetFormatPr defaultRowHeight="12.75" x14ac:dyDescent="0.2"/>
  <cols>
    <col min="1" max="3" width="9" customWidth="1"/>
    <col min="4" max="6" width="9.85546875" customWidth="1"/>
    <col min="7" max="7" width="10" customWidth="1"/>
    <col min="8" max="8" width="9" customWidth="1"/>
    <col min="9" max="9" width="3.28515625" customWidth="1"/>
    <col min="10" max="10" width="1.140625" customWidth="1"/>
    <col min="11" max="11" width="3" customWidth="1"/>
    <col min="12" max="12" width="1" customWidth="1"/>
    <col min="13" max="14" width="0.5703125" customWidth="1"/>
    <col min="15" max="15" width="1" customWidth="1"/>
    <col min="16" max="16" width="3" customWidth="1"/>
    <col min="17" max="17" width="1.140625" customWidth="1"/>
    <col min="18" max="18" width="0.5703125" customWidth="1"/>
    <col min="19" max="19" width="0.42578125" customWidth="1"/>
    <col min="20" max="20" width="3.7109375" customWidth="1"/>
    <col min="21" max="21" width="1.140625" customWidth="1"/>
    <col min="22" max="22" width="3" customWidth="1"/>
    <col min="23" max="23" width="1" customWidth="1"/>
    <col min="24" max="25" width="0.5703125" customWidth="1"/>
    <col min="26" max="26" width="1" customWidth="1"/>
    <col min="27" max="27" width="3" customWidth="1"/>
    <col min="28" max="28" width="1.140625" customWidth="1"/>
    <col min="29" max="29" width="1.5703125" customWidth="1"/>
    <col min="30" max="30" width="3.5703125" hidden="1" customWidth="1"/>
    <col min="31" max="31" width="0.140625" style="1" hidden="1" customWidth="1"/>
    <col min="32" max="32" width="1.7109375" customWidth="1"/>
    <col min="33" max="33" width="67.7109375" customWidth="1"/>
    <col min="38" max="38" width="8.7109375" customWidth="1"/>
    <col min="39" max="39" width="9.140625" hidden="1" customWidth="1"/>
    <col min="40" max="40" width="0.28515625" hidden="1" customWidth="1"/>
    <col min="41" max="41" width="9.140625" hidden="1" customWidth="1"/>
  </cols>
  <sheetData>
    <row r="1" spans="1:35" ht="29.25" customHeight="1" thickBot="1" x14ac:dyDescent="0.25">
      <c r="A1" s="112" t="s">
        <v>30</v>
      </c>
      <c r="B1" s="113"/>
      <c r="C1" s="113"/>
      <c r="D1" s="113"/>
      <c r="E1" s="113"/>
      <c r="F1" s="114"/>
      <c r="G1" s="84" t="s">
        <v>22</v>
      </c>
      <c r="H1" s="85"/>
      <c r="I1" s="86"/>
      <c r="J1" s="86"/>
      <c r="K1" s="87"/>
      <c r="L1" s="86"/>
      <c r="M1" s="86"/>
      <c r="N1" s="86"/>
      <c r="O1" s="87"/>
      <c r="P1" s="4"/>
      <c r="Q1" s="4"/>
      <c r="R1" s="4"/>
      <c r="S1" s="4"/>
      <c r="T1" s="4"/>
      <c r="U1" s="4"/>
      <c r="V1" s="4"/>
      <c r="W1" s="4"/>
      <c r="X1" s="4"/>
      <c r="Y1" s="4"/>
      <c r="Z1" s="4"/>
      <c r="AA1" s="4"/>
      <c r="AB1" s="4"/>
      <c r="AC1" s="4"/>
      <c r="AD1" s="4"/>
      <c r="AE1" s="5"/>
      <c r="AF1" s="4"/>
      <c r="AG1" s="4"/>
      <c r="AH1" s="4"/>
      <c r="AI1" s="4"/>
    </row>
    <row r="2" spans="1:35" x14ac:dyDescent="0.2">
      <c r="A2" s="4"/>
      <c r="B2" s="4"/>
      <c r="C2" s="4"/>
      <c r="D2" s="4"/>
      <c r="E2" s="4"/>
      <c r="F2" s="4"/>
      <c r="G2" s="65"/>
      <c r="H2" s="4"/>
      <c r="I2" s="4"/>
      <c r="J2" s="4"/>
      <c r="K2" s="4"/>
      <c r="L2" s="4"/>
      <c r="M2" s="4"/>
      <c r="N2" s="4"/>
      <c r="O2" s="4"/>
      <c r="P2" s="4"/>
      <c r="Q2" s="4"/>
      <c r="R2" s="4"/>
      <c r="S2" s="4"/>
      <c r="T2" s="4"/>
      <c r="U2" s="4"/>
      <c r="V2" s="4"/>
      <c r="W2" s="4"/>
      <c r="X2" s="4"/>
      <c r="Y2" s="4"/>
      <c r="Z2" s="4"/>
      <c r="AA2" s="4"/>
      <c r="AB2" s="4"/>
      <c r="AC2" s="4"/>
      <c r="AD2" s="4"/>
      <c r="AE2" s="5"/>
      <c r="AF2" s="4"/>
      <c r="AG2" s="4"/>
      <c r="AH2" s="4"/>
      <c r="AI2" s="4"/>
    </row>
    <row r="3" spans="1:35" x14ac:dyDescent="0.2">
      <c r="A3" s="4"/>
      <c r="B3" s="117" t="s">
        <v>27</v>
      </c>
      <c r="C3" s="118"/>
      <c r="D3" s="118"/>
      <c r="E3" s="118"/>
      <c r="F3" s="119"/>
      <c r="G3" s="66"/>
      <c r="H3" s="4"/>
      <c r="I3" s="4"/>
      <c r="J3" s="4"/>
      <c r="K3" s="4"/>
      <c r="L3" s="4"/>
      <c r="M3" s="4"/>
      <c r="N3" s="4"/>
      <c r="O3" s="4"/>
      <c r="P3" s="4"/>
      <c r="Q3" s="4"/>
      <c r="R3" s="4"/>
      <c r="S3" s="4"/>
      <c r="T3" s="83"/>
      <c r="U3" s="4"/>
      <c r="V3" s="4"/>
      <c r="W3" s="4"/>
      <c r="X3" s="4"/>
      <c r="Y3" s="4"/>
      <c r="Z3" s="4"/>
      <c r="AA3" s="4"/>
      <c r="AB3" s="4"/>
      <c r="AC3" s="4"/>
      <c r="AD3" s="4"/>
      <c r="AE3" s="5"/>
      <c r="AF3" s="4"/>
      <c r="AG3" s="4"/>
      <c r="AH3" s="4"/>
      <c r="AI3" s="4"/>
    </row>
    <row r="4" spans="1:35" ht="15" x14ac:dyDescent="0.25">
      <c r="A4" s="2" t="s">
        <v>25</v>
      </c>
      <c r="B4" s="57" t="s">
        <v>0</v>
      </c>
      <c r="C4" s="58" t="s">
        <v>24</v>
      </c>
      <c r="D4" s="57" t="s">
        <v>1</v>
      </c>
      <c r="E4" s="58" t="s">
        <v>2</v>
      </c>
      <c r="F4" s="57" t="s">
        <v>3</v>
      </c>
      <c r="G4" s="56" t="str">
        <f>"+/-"</f>
        <v>+/-</v>
      </c>
      <c r="H4" s="3" t="s">
        <v>26</v>
      </c>
      <c r="I4" s="4"/>
      <c r="J4" s="4"/>
      <c r="K4" s="4"/>
      <c r="L4" s="4"/>
      <c r="M4" s="4"/>
      <c r="N4" s="4"/>
      <c r="O4" s="4"/>
      <c r="P4" s="4"/>
      <c r="Q4" s="4"/>
      <c r="R4" s="4"/>
      <c r="S4" s="4"/>
      <c r="T4" s="4"/>
      <c r="U4" s="4"/>
      <c r="V4" s="4"/>
      <c r="W4" s="4"/>
      <c r="X4" s="4"/>
      <c r="Y4" s="4"/>
      <c r="Z4" s="4"/>
      <c r="AA4" s="4"/>
      <c r="AB4" s="4"/>
      <c r="AC4" s="4"/>
      <c r="AD4" s="4"/>
      <c r="AE4" s="5"/>
      <c r="AF4" s="4"/>
      <c r="AG4" s="4"/>
      <c r="AH4" s="4"/>
      <c r="AI4" s="4"/>
    </row>
    <row r="5" spans="1:35" x14ac:dyDescent="0.2">
      <c r="A5" s="72">
        <v>1</v>
      </c>
      <c r="B5" s="45">
        <v>37</v>
      </c>
      <c r="C5" s="44">
        <v>28</v>
      </c>
      <c r="D5" s="45"/>
      <c r="E5" s="44"/>
      <c r="F5" s="59">
        <v>8</v>
      </c>
      <c r="G5" s="46">
        <f t="shared" ref="G5:G22" si="0">C5+E5-(B5/2)</f>
        <v>9.5</v>
      </c>
      <c r="H5" s="68" t="str">
        <f>IF(C5&gt;0,IF(E5&gt;0,"ERROR","ok"),"ok")</f>
        <v>ok</v>
      </c>
      <c r="I5" s="4"/>
      <c r="J5" s="4"/>
      <c r="K5" s="4"/>
      <c r="L5" s="4"/>
      <c r="M5" s="4"/>
      <c r="N5" s="4"/>
      <c r="O5" s="4"/>
      <c r="P5" s="4"/>
      <c r="Q5" s="4"/>
      <c r="R5" s="4"/>
      <c r="S5" s="4"/>
      <c r="T5" s="4"/>
      <c r="U5" s="4"/>
      <c r="V5" s="4"/>
      <c r="W5" s="4"/>
      <c r="X5" s="4"/>
      <c r="Y5" s="4"/>
      <c r="Z5" s="4"/>
      <c r="AA5" s="4"/>
      <c r="AB5" s="4"/>
      <c r="AC5" s="4"/>
      <c r="AD5" s="4"/>
      <c r="AE5" s="5"/>
      <c r="AF5" s="4"/>
      <c r="AG5" s="4"/>
      <c r="AH5" s="4"/>
      <c r="AI5" s="4"/>
    </row>
    <row r="6" spans="1:35" x14ac:dyDescent="0.2">
      <c r="A6" s="73">
        <v>2</v>
      </c>
      <c r="B6" s="48">
        <v>39</v>
      </c>
      <c r="C6" s="47">
        <v>20</v>
      </c>
      <c r="D6" s="48">
        <v>5</v>
      </c>
      <c r="E6" s="47"/>
      <c r="F6" s="60"/>
      <c r="G6" s="49">
        <f t="shared" si="0"/>
        <v>0.5</v>
      </c>
      <c r="H6" s="69" t="str">
        <f t="shared" ref="H6:H22" si="1">IF(C6&gt;0,IF(E6&gt;0,"ERROR","ok"),"ok")</f>
        <v>ok</v>
      </c>
      <c r="I6" s="4"/>
      <c r="J6" s="4"/>
      <c r="K6" s="4"/>
      <c r="L6" s="4"/>
      <c r="M6" s="4"/>
      <c r="N6" s="4"/>
      <c r="O6" s="4"/>
      <c r="P6" s="4"/>
      <c r="Q6" s="4"/>
      <c r="R6" s="4"/>
      <c r="S6" s="4"/>
      <c r="T6" s="4"/>
      <c r="U6" s="4"/>
      <c r="V6" s="4"/>
      <c r="W6" s="4"/>
      <c r="X6" s="4"/>
      <c r="Y6" s="4"/>
      <c r="Z6" s="4"/>
      <c r="AA6" s="4"/>
      <c r="AB6" s="4"/>
      <c r="AC6" s="4"/>
      <c r="AD6" s="4"/>
      <c r="AE6" s="5"/>
      <c r="AF6" s="4"/>
      <c r="AG6" s="4"/>
      <c r="AH6" s="4"/>
      <c r="AI6" s="4"/>
    </row>
    <row r="7" spans="1:35" ht="13.5" customHeight="1" x14ac:dyDescent="0.2">
      <c r="A7" s="74">
        <v>3</v>
      </c>
      <c r="B7" s="54">
        <v>37</v>
      </c>
      <c r="C7" s="53">
        <v>21</v>
      </c>
      <c r="D7" s="54"/>
      <c r="E7" s="53"/>
      <c r="F7" s="61">
        <v>7</v>
      </c>
      <c r="G7" s="55">
        <f t="shared" si="0"/>
        <v>2.5</v>
      </c>
      <c r="H7" s="70" t="str">
        <f t="shared" si="1"/>
        <v>ok</v>
      </c>
      <c r="I7" s="4"/>
      <c r="J7" s="4"/>
      <c r="K7" s="4"/>
      <c r="L7" s="4"/>
      <c r="M7" s="4"/>
      <c r="N7" s="4"/>
      <c r="O7" s="4"/>
      <c r="P7" s="4"/>
      <c r="Q7" s="4"/>
      <c r="R7" s="4"/>
      <c r="S7" s="4"/>
      <c r="T7" s="4"/>
      <c r="U7" s="4"/>
      <c r="V7" s="4"/>
      <c r="W7" s="4"/>
      <c r="X7" s="4"/>
      <c r="Y7" s="4"/>
      <c r="Z7" s="4"/>
      <c r="AA7" s="4"/>
      <c r="AB7" s="4"/>
      <c r="AC7" s="4"/>
      <c r="AD7" s="4"/>
      <c r="AE7" s="5"/>
      <c r="AF7" s="4"/>
      <c r="AG7" s="4"/>
      <c r="AH7" s="4"/>
      <c r="AI7" s="4"/>
    </row>
    <row r="8" spans="1:35" ht="19.5" customHeight="1" x14ac:dyDescent="0.2">
      <c r="A8" s="75">
        <v>4</v>
      </c>
      <c r="B8" s="51">
        <v>26</v>
      </c>
      <c r="C8" s="50">
        <v>18</v>
      </c>
      <c r="D8" s="51">
        <v>12</v>
      </c>
      <c r="E8" s="50"/>
      <c r="F8" s="62"/>
      <c r="G8" s="52">
        <f t="shared" si="0"/>
        <v>5</v>
      </c>
      <c r="H8" s="71" t="str">
        <f t="shared" si="1"/>
        <v>ok</v>
      </c>
      <c r="I8" s="4"/>
      <c r="J8" s="4"/>
      <c r="K8" s="4"/>
      <c r="L8" s="4"/>
      <c r="M8" s="4"/>
      <c r="N8" s="4"/>
      <c r="O8" s="4"/>
      <c r="P8" s="4"/>
      <c r="Q8" s="4"/>
      <c r="R8" s="4"/>
      <c r="S8" s="4"/>
      <c r="T8" s="4"/>
      <c r="U8" s="4"/>
      <c r="V8" s="4"/>
      <c r="W8" s="4"/>
      <c r="X8" s="4"/>
      <c r="Y8" s="4"/>
      <c r="Z8" s="4"/>
      <c r="AA8" s="4"/>
      <c r="AB8" s="4"/>
      <c r="AC8" s="4"/>
      <c r="AD8" s="4"/>
      <c r="AE8" s="5"/>
      <c r="AF8" s="4"/>
      <c r="AG8" s="4"/>
      <c r="AH8" s="4"/>
      <c r="AI8" s="4"/>
    </row>
    <row r="9" spans="1:35" x14ac:dyDescent="0.2">
      <c r="A9" s="73">
        <v>5</v>
      </c>
      <c r="B9" s="48">
        <v>46</v>
      </c>
      <c r="C9" s="47">
        <v>10</v>
      </c>
      <c r="D9" s="48"/>
      <c r="E9" s="91"/>
      <c r="F9" s="60">
        <v>4</v>
      </c>
      <c r="G9" s="49">
        <f t="shared" si="0"/>
        <v>-13</v>
      </c>
      <c r="H9" s="69" t="str">
        <f t="shared" si="1"/>
        <v>ok</v>
      </c>
      <c r="I9" s="4"/>
      <c r="J9" s="4"/>
      <c r="K9" s="4"/>
      <c r="L9" s="4"/>
      <c r="M9" s="4"/>
      <c r="N9" s="4"/>
      <c r="O9" s="4"/>
      <c r="P9" s="4"/>
      <c r="Q9" s="4"/>
      <c r="R9" s="4"/>
      <c r="S9" s="4"/>
      <c r="T9" s="4"/>
      <c r="U9" s="4"/>
      <c r="V9" s="4"/>
      <c r="W9" s="4"/>
      <c r="X9" s="4"/>
      <c r="Y9" s="4"/>
      <c r="Z9" s="4"/>
      <c r="AA9" s="4"/>
      <c r="AB9" s="4"/>
      <c r="AC9" s="4"/>
      <c r="AD9" s="4"/>
      <c r="AE9" s="5"/>
      <c r="AF9" s="4"/>
      <c r="AG9" s="4"/>
      <c r="AH9" s="4"/>
      <c r="AI9" s="4"/>
    </row>
    <row r="10" spans="1:35" x14ac:dyDescent="0.2">
      <c r="A10" s="74">
        <v>6</v>
      </c>
      <c r="B10" s="54">
        <v>30</v>
      </c>
      <c r="C10" s="53">
        <v>17</v>
      </c>
      <c r="D10" s="54">
        <v>10</v>
      </c>
      <c r="E10" s="53"/>
      <c r="F10" s="61"/>
      <c r="G10" s="55">
        <f t="shared" si="0"/>
        <v>2</v>
      </c>
      <c r="H10" s="70" t="str">
        <f t="shared" si="1"/>
        <v>ok</v>
      </c>
      <c r="I10" s="4"/>
      <c r="J10" s="4"/>
      <c r="K10" s="4"/>
      <c r="L10" s="4"/>
      <c r="M10" s="4"/>
      <c r="N10" s="4"/>
      <c r="O10" s="4"/>
      <c r="P10" s="4"/>
      <c r="Q10" s="4"/>
      <c r="R10" s="4"/>
      <c r="S10" s="4"/>
      <c r="T10" s="4"/>
      <c r="U10" s="4"/>
      <c r="V10" s="4"/>
      <c r="W10" s="4"/>
      <c r="X10" s="4"/>
      <c r="Y10" s="4"/>
      <c r="Z10" s="4"/>
      <c r="AA10" s="4"/>
      <c r="AB10" s="4"/>
      <c r="AC10" s="4"/>
      <c r="AD10" s="4"/>
      <c r="AE10" s="5"/>
      <c r="AF10" s="4"/>
      <c r="AG10" s="4"/>
      <c r="AH10" s="4"/>
      <c r="AI10" s="4"/>
    </row>
    <row r="11" spans="1:35" ht="24" customHeight="1" x14ac:dyDescent="0.2">
      <c r="A11" s="75">
        <v>7</v>
      </c>
      <c r="B11" s="51">
        <v>39</v>
      </c>
      <c r="C11" s="50">
        <v>17</v>
      </c>
      <c r="D11" s="51"/>
      <c r="E11" s="50"/>
      <c r="F11" s="62">
        <v>8</v>
      </c>
      <c r="G11" s="52">
        <f t="shared" si="0"/>
        <v>-2.5</v>
      </c>
      <c r="H11" s="71" t="str">
        <f t="shared" si="1"/>
        <v>ok</v>
      </c>
      <c r="I11" s="4"/>
      <c r="J11" s="4"/>
      <c r="K11" s="4"/>
      <c r="L11" s="4"/>
      <c r="M11" s="4"/>
      <c r="N11" s="4"/>
      <c r="O11" s="4"/>
      <c r="P11" s="4"/>
      <c r="Q11" s="4"/>
      <c r="R11" s="4"/>
      <c r="S11" s="4"/>
      <c r="T11" s="4"/>
      <c r="U11" s="4"/>
      <c r="V11" s="4"/>
      <c r="W11" s="4"/>
      <c r="X11" s="4"/>
      <c r="Y11" s="4"/>
      <c r="Z11" s="4"/>
      <c r="AA11" s="4"/>
      <c r="AB11" s="4"/>
      <c r="AC11" s="4"/>
      <c r="AD11" s="4"/>
      <c r="AE11" s="5"/>
      <c r="AF11" s="4"/>
      <c r="AG11" s="4"/>
      <c r="AH11" s="4"/>
      <c r="AI11" s="4"/>
    </row>
    <row r="12" spans="1:35" x14ac:dyDescent="0.2">
      <c r="A12" s="73">
        <v>8</v>
      </c>
      <c r="B12" s="48">
        <v>25</v>
      </c>
      <c r="C12" s="47">
        <v>11</v>
      </c>
      <c r="D12" s="48">
        <v>8</v>
      </c>
      <c r="E12" s="47"/>
      <c r="F12" s="60"/>
      <c r="G12" s="49">
        <f t="shared" si="0"/>
        <v>-1.5</v>
      </c>
      <c r="H12" s="69" t="str">
        <f t="shared" si="1"/>
        <v>ok</v>
      </c>
      <c r="I12" s="4"/>
      <c r="J12" s="4"/>
      <c r="K12" s="4"/>
      <c r="L12" s="4"/>
      <c r="M12" s="4"/>
      <c r="N12" s="4"/>
      <c r="O12" s="4"/>
      <c r="P12" s="4"/>
      <c r="Q12" s="4"/>
      <c r="R12" s="4"/>
      <c r="S12" s="4"/>
      <c r="T12" s="4"/>
      <c r="U12" s="4"/>
      <c r="V12" s="4"/>
      <c r="W12" s="4"/>
      <c r="X12" s="4"/>
      <c r="Y12" s="4"/>
      <c r="Z12" s="4"/>
      <c r="AA12" s="4"/>
      <c r="AB12" s="4"/>
      <c r="AC12" s="4"/>
      <c r="AD12" s="4"/>
      <c r="AE12" s="5"/>
      <c r="AF12" s="4"/>
      <c r="AG12" s="4"/>
      <c r="AH12" s="4"/>
      <c r="AI12" s="4"/>
    </row>
    <row r="13" spans="1:35" x14ac:dyDescent="0.2">
      <c r="A13" s="74">
        <v>9</v>
      </c>
      <c r="B13" s="54">
        <v>29</v>
      </c>
      <c r="C13" s="53">
        <v>8</v>
      </c>
      <c r="D13" s="54"/>
      <c r="E13" s="53"/>
      <c r="F13" s="61">
        <v>12</v>
      </c>
      <c r="G13" s="55">
        <f t="shared" si="0"/>
        <v>-6.5</v>
      </c>
      <c r="H13" s="70" t="str">
        <f t="shared" si="1"/>
        <v>ok</v>
      </c>
      <c r="I13" s="4"/>
      <c r="J13" s="4"/>
      <c r="K13" s="4"/>
      <c r="L13" s="4"/>
      <c r="M13" s="4"/>
      <c r="N13" s="4"/>
      <c r="O13" s="4"/>
      <c r="P13" s="4"/>
      <c r="Q13" s="4"/>
      <c r="R13" s="4"/>
      <c r="S13" s="4"/>
      <c r="T13" s="4"/>
      <c r="U13" s="4"/>
      <c r="V13" s="4"/>
      <c r="W13" s="4"/>
      <c r="X13" s="4"/>
      <c r="Y13" s="4"/>
      <c r="Z13" s="4"/>
      <c r="AA13" s="4"/>
      <c r="AB13" s="4"/>
      <c r="AC13" s="4"/>
      <c r="AD13" s="4"/>
      <c r="AE13" s="5"/>
      <c r="AF13" s="4"/>
      <c r="AG13" s="4"/>
      <c r="AH13" s="4"/>
      <c r="AI13" s="4"/>
    </row>
    <row r="14" spans="1:35" ht="24.75" customHeight="1" x14ac:dyDescent="0.2">
      <c r="A14" s="75">
        <v>10</v>
      </c>
      <c r="B14" s="51">
        <v>32</v>
      </c>
      <c r="C14" s="50">
        <v>13</v>
      </c>
      <c r="D14" s="51">
        <v>13</v>
      </c>
      <c r="E14" s="50"/>
      <c r="F14" s="62"/>
      <c r="G14" s="52">
        <f t="shared" si="0"/>
        <v>-3</v>
      </c>
      <c r="H14" s="71" t="str">
        <f t="shared" si="1"/>
        <v>ok</v>
      </c>
      <c r="I14" s="4"/>
      <c r="J14" s="4"/>
      <c r="K14" s="4"/>
      <c r="L14" s="4"/>
      <c r="M14" s="4"/>
      <c r="N14" s="4"/>
      <c r="O14" s="4"/>
      <c r="P14" s="4"/>
      <c r="Q14" s="4"/>
      <c r="R14" s="4"/>
      <c r="S14" s="4"/>
      <c r="T14" s="4"/>
      <c r="U14" s="4"/>
      <c r="V14" s="4"/>
      <c r="W14" s="4"/>
      <c r="X14" s="4"/>
      <c r="Y14" s="4"/>
      <c r="Z14" s="4"/>
      <c r="AA14" s="4"/>
      <c r="AB14" s="4"/>
      <c r="AC14" s="4"/>
      <c r="AD14" s="4"/>
      <c r="AE14" s="5"/>
      <c r="AF14" s="4"/>
      <c r="AG14" s="4"/>
      <c r="AH14" s="4"/>
      <c r="AI14" s="4"/>
    </row>
    <row r="15" spans="1:35" x14ac:dyDescent="0.2">
      <c r="A15" s="73">
        <v>11</v>
      </c>
      <c r="B15" s="48">
        <v>36</v>
      </c>
      <c r="C15" s="47">
        <v>23</v>
      </c>
      <c r="D15" s="48"/>
      <c r="E15" s="47"/>
      <c r="F15" s="60">
        <v>7</v>
      </c>
      <c r="G15" s="49">
        <f t="shared" si="0"/>
        <v>5</v>
      </c>
      <c r="H15" s="69" t="str">
        <f t="shared" si="1"/>
        <v>ok</v>
      </c>
      <c r="I15" s="4"/>
      <c r="J15" s="4"/>
      <c r="K15" s="4"/>
      <c r="L15" s="4"/>
      <c r="M15" s="4"/>
      <c r="N15" s="4"/>
      <c r="O15" s="4"/>
      <c r="P15" s="4"/>
      <c r="Q15" s="4"/>
      <c r="R15" s="4"/>
      <c r="S15" s="4"/>
      <c r="T15" s="4"/>
      <c r="U15" s="4"/>
      <c r="V15" s="4"/>
      <c r="W15" s="4"/>
      <c r="X15" s="4"/>
      <c r="Y15" s="4"/>
      <c r="Z15" s="4"/>
      <c r="AA15" s="4"/>
      <c r="AB15" s="4"/>
      <c r="AC15" s="4"/>
      <c r="AD15" s="4"/>
      <c r="AE15" s="5"/>
      <c r="AF15" s="4"/>
      <c r="AG15" s="4"/>
      <c r="AH15" s="4"/>
      <c r="AI15" s="4"/>
    </row>
    <row r="16" spans="1:35" x14ac:dyDescent="0.2">
      <c r="A16" s="74">
        <v>12</v>
      </c>
      <c r="B16" s="54">
        <v>31</v>
      </c>
      <c r="C16" s="53">
        <v>12</v>
      </c>
      <c r="D16" s="54">
        <v>9</v>
      </c>
      <c r="E16" s="53"/>
      <c r="F16" s="61"/>
      <c r="G16" s="55">
        <f t="shared" si="0"/>
        <v>-3.5</v>
      </c>
      <c r="H16" s="70" t="str">
        <f t="shared" si="1"/>
        <v>ok</v>
      </c>
      <c r="I16" s="4"/>
      <c r="J16" s="4"/>
      <c r="K16" s="4"/>
      <c r="L16" s="4"/>
      <c r="M16" s="4"/>
      <c r="N16" s="4"/>
      <c r="O16" s="4"/>
      <c r="P16" s="4"/>
      <c r="Q16" s="4"/>
      <c r="R16" s="4"/>
      <c r="S16" s="4"/>
      <c r="T16" s="4"/>
      <c r="U16" s="4"/>
      <c r="V16" s="4"/>
      <c r="W16" s="4"/>
      <c r="X16" s="4"/>
      <c r="Y16" s="4"/>
      <c r="Z16" s="4"/>
      <c r="AA16" s="4"/>
      <c r="AB16" s="4"/>
      <c r="AC16" s="4"/>
      <c r="AD16" s="4"/>
      <c r="AE16" s="5"/>
      <c r="AF16" s="4"/>
      <c r="AG16" s="4"/>
      <c r="AH16" s="4"/>
      <c r="AI16" s="4"/>
    </row>
    <row r="17" spans="1:37" ht="26.25" customHeight="1" x14ac:dyDescent="0.2">
      <c r="A17" s="75">
        <v>13</v>
      </c>
      <c r="B17" s="51">
        <v>33</v>
      </c>
      <c r="C17" s="50">
        <v>19</v>
      </c>
      <c r="D17" s="51"/>
      <c r="E17" s="50"/>
      <c r="F17" s="62">
        <v>5</v>
      </c>
      <c r="G17" s="52">
        <f t="shared" si="0"/>
        <v>2.5</v>
      </c>
      <c r="H17" s="71" t="str">
        <f t="shared" si="1"/>
        <v>ok</v>
      </c>
      <c r="I17" s="4"/>
      <c r="J17" s="4"/>
      <c r="K17" s="4"/>
      <c r="L17" s="4"/>
      <c r="M17" s="4"/>
      <c r="N17" s="4"/>
      <c r="O17" s="4"/>
      <c r="P17" s="4"/>
      <c r="Q17" s="4"/>
      <c r="R17" s="4"/>
      <c r="S17" s="4"/>
      <c r="T17" s="4"/>
      <c r="U17" s="4"/>
      <c r="V17" s="4"/>
      <c r="W17" s="4"/>
      <c r="X17" s="4"/>
      <c r="Y17" s="4"/>
      <c r="Z17" s="4"/>
      <c r="AA17" s="4"/>
      <c r="AB17" s="4"/>
      <c r="AC17" s="4"/>
      <c r="AD17" s="4"/>
      <c r="AE17" s="5"/>
      <c r="AF17" s="4"/>
      <c r="AG17" s="4"/>
      <c r="AH17" s="4"/>
      <c r="AI17" s="4"/>
    </row>
    <row r="18" spans="1:37" x14ac:dyDescent="0.2">
      <c r="A18" s="73">
        <v>14</v>
      </c>
      <c r="B18" s="48">
        <v>32</v>
      </c>
      <c r="C18" s="47">
        <v>13</v>
      </c>
      <c r="D18" s="48">
        <v>5</v>
      </c>
      <c r="E18" s="47"/>
      <c r="F18" s="60"/>
      <c r="G18" s="49">
        <f t="shared" si="0"/>
        <v>-3</v>
      </c>
      <c r="H18" s="69" t="str">
        <f t="shared" si="1"/>
        <v>ok</v>
      </c>
      <c r="I18" s="4"/>
      <c r="J18" s="4"/>
      <c r="K18" s="4"/>
      <c r="L18" s="4"/>
      <c r="M18" s="4"/>
      <c r="N18" s="4"/>
      <c r="O18" s="4"/>
      <c r="P18" s="4"/>
      <c r="Q18" s="4"/>
      <c r="R18" s="4"/>
      <c r="S18" s="4"/>
      <c r="T18" s="4"/>
      <c r="U18" s="4"/>
      <c r="V18" s="4"/>
      <c r="W18" s="4"/>
      <c r="X18" s="4"/>
      <c r="Y18" s="4"/>
      <c r="Z18" s="4"/>
      <c r="AA18" s="4"/>
      <c r="AB18" s="4"/>
      <c r="AC18" s="4"/>
      <c r="AD18" s="4"/>
      <c r="AE18" s="5"/>
      <c r="AF18" s="4"/>
      <c r="AG18" s="4"/>
      <c r="AH18" s="4"/>
      <c r="AI18" s="4"/>
    </row>
    <row r="19" spans="1:37" x14ac:dyDescent="0.2">
      <c r="A19" s="74">
        <v>15</v>
      </c>
      <c r="B19" s="54">
        <v>29</v>
      </c>
      <c r="C19" s="53">
        <v>11</v>
      </c>
      <c r="D19" s="54"/>
      <c r="E19" s="53"/>
      <c r="F19" s="61">
        <v>11</v>
      </c>
      <c r="G19" s="55">
        <f t="shared" si="0"/>
        <v>-3.5</v>
      </c>
      <c r="H19" s="70" t="str">
        <f t="shared" si="1"/>
        <v>ok</v>
      </c>
      <c r="I19" s="4"/>
      <c r="J19" s="4"/>
      <c r="K19" s="4"/>
      <c r="L19" s="4"/>
      <c r="M19" s="4"/>
      <c r="N19" s="4"/>
      <c r="O19" s="4"/>
      <c r="P19" s="4"/>
      <c r="Q19" s="4"/>
      <c r="R19" s="4"/>
      <c r="S19" s="4"/>
      <c r="T19" s="4"/>
      <c r="U19" s="4"/>
      <c r="V19" s="4"/>
      <c r="W19" s="4"/>
      <c r="X19" s="4"/>
      <c r="Y19" s="4"/>
      <c r="Z19" s="4"/>
      <c r="AA19" s="4"/>
      <c r="AB19" s="4"/>
      <c r="AC19" s="4"/>
      <c r="AD19" s="4"/>
      <c r="AE19" s="5"/>
      <c r="AF19" s="4"/>
      <c r="AG19" s="4"/>
      <c r="AH19" s="4"/>
      <c r="AI19" s="4"/>
    </row>
    <row r="20" spans="1:37" ht="26.25" customHeight="1" x14ac:dyDescent="0.2">
      <c r="A20" s="75">
        <v>16</v>
      </c>
      <c r="B20" s="51">
        <v>25</v>
      </c>
      <c r="C20" s="50">
        <v>8</v>
      </c>
      <c r="D20" s="51">
        <v>12</v>
      </c>
      <c r="E20" s="50"/>
      <c r="F20" s="62"/>
      <c r="G20" s="52">
        <f t="shared" si="0"/>
        <v>-4.5</v>
      </c>
      <c r="H20" s="71" t="str">
        <f t="shared" si="1"/>
        <v>ok</v>
      </c>
      <c r="I20" s="4"/>
      <c r="J20" s="4"/>
      <c r="K20" s="4"/>
      <c r="L20" s="4"/>
      <c r="M20" s="4"/>
      <c r="N20" s="4"/>
      <c r="O20" s="4"/>
      <c r="P20" s="4"/>
      <c r="Q20" s="4"/>
      <c r="R20" s="4"/>
      <c r="S20" s="4"/>
      <c r="T20" s="4"/>
      <c r="U20" s="4"/>
      <c r="V20" s="4"/>
      <c r="W20" s="4"/>
      <c r="X20" s="4"/>
      <c r="Y20" s="4"/>
      <c r="Z20" s="4"/>
      <c r="AA20" s="4"/>
      <c r="AB20" s="4"/>
      <c r="AC20" s="4"/>
      <c r="AD20" s="4"/>
      <c r="AE20" s="5"/>
      <c r="AF20" s="4"/>
      <c r="AG20" s="4"/>
      <c r="AH20" s="4"/>
      <c r="AI20" s="4"/>
    </row>
    <row r="21" spans="1:37" x14ac:dyDescent="0.2">
      <c r="A21" s="73">
        <v>17</v>
      </c>
      <c r="B21" s="48">
        <v>34</v>
      </c>
      <c r="C21" s="47">
        <v>6</v>
      </c>
      <c r="D21" s="48"/>
      <c r="E21" s="47"/>
      <c r="F21" s="60">
        <v>11</v>
      </c>
      <c r="G21" s="49">
        <f t="shared" si="0"/>
        <v>-11</v>
      </c>
      <c r="H21" s="69" t="str">
        <f t="shared" si="1"/>
        <v>ok</v>
      </c>
      <c r="I21" s="4"/>
      <c r="J21" s="4"/>
      <c r="K21" s="4"/>
      <c r="L21" s="4"/>
      <c r="M21" s="4"/>
      <c r="N21" s="4"/>
      <c r="O21" s="4"/>
      <c r="P21" s="4"/>
      <c r="Q21" s="4"/>
      <c r="R21" s="4"/>
      <c r="S21" s="4"/>
      <c r="T21" s="4"/>
      <c r="U21" s="4"/>
      <c r="V21" s="4"/>
      <c r="W21" s="4"/>
      <c r="X21" s="4"/>
      <c r="Y21" s="4"/>
      <c r="Z21" s="4"/>
      <c r="AA21" s="4"/>
      <c r="AB21" s="4"/>
      <c r="AC21" s="4"/>
      <c r="AD21" s="4"/>
      <c r="AE21" s="5"/>
      <c r="AF21" s="4"/>
      <c r="AG21" s="4"/>
      <c r="AH21" s="4"/>
      <c r="AI21" s="4"/>
    </row>
    <row r="22" spans="1:37" x14ac:dyDescent="0.2">
      <c r="A22" s="74">
        <v>18</v>
      </c>
      <c r="B22" s="54">
        <v>29</v>
      </c>
      <c r="C22" s="53">
        <v>7</v>
      </c>
      <c r="D22" s="54">
        <v>10</v>
      </c>
      <c r="E22" s="53"/>
      <c r="F22" s="61"/>
      <c r="G22" s="55">
        <f t="shared" si="0"/>
        <v>-7.5</v>
      </c>
      <c r="H22" s="70" t="str">
        <f t="shared" si="1"/>
        <v>ok</v>
      </c>
      <c r="I22" s="4"/>
      <c r="J22" s="4"/>
      <c r="K22" s="4"/>
      <c r="L22" s="4"/>
      <c r="M22" s="4"/>
      <c r="N22" s="4"/>
      <c r="O22" s="4"/>
      <c r="P22" s="4"/>
      <c r="Q22" s="4"/>
      <c r="R22" s="4"/>
      <c r="S22" s="4"/>
      <c r="T22" s="4"/>
      <c r="U22" s="4"/>
      <c r="V22" s="4"/>
      <c r="W22" s="4"/>
      <c r="X22" s="4"/>
      <c r="Y22" s="4"/>
      <c r="Z22" s="4"/>
      <c r="AA22" s="4"/>
      <c r="AB22" s="4"/>
      <c r="AC22" s="4"/>
      <c r="AD22" s="4"/>
      <c r="AE22" s="5"/>
      <c r="AF22" s="4"/>
      <c r="AG22" s="4"/>
      <c r="AH22" s="4"/>
      <c r="AI22" s="4"/>
    </row>
    <row r="23" spans="1:37" ht="2.25" customHeight="1" x14ac:dyDescent="0.2">
      <c r="A23" s="4"/>
      <c r="B23" s="67"/>
      <c r="C23" s="67"/>
      <c r="D23" s="67"/>
      <c r="E23" s="67"/>
      <c r="F23" s="67"/>
      <c r="G23" s="76"/>
      <c r="H23" s="4"/>
      <c r="I23" s="4"/>
      <c r="J23" s="4"/>
      <c r="K23" s="4"/>
      <c r="L23" s="4"/>
      <c r="M23" s="4"/>
      <c r="N23" s="4"/>
      <c r="O23" s="4"/>
      <c r="P23" s="4"/>
      <c r="Q23" s="4"/>
      <c r="R23" s="4"/>
      <c r="S23" s="4"/>
      <c r="T23" s="4"/>
      <c r="U23" s="4"/>
      <c r="V23" s="4"/>
      <c r="W23" s="4"/>
      <c r="X23" s="4"/>
      <c r="Y23" s="4"/>
      <c r="Z23" s="4"/>
      <c r="AA23" s="4"/>
      <c r="AB23" s="4"/>
      <c r="AC23" s="4"/>
      <c r="AD23" s="4"/>
      <c r="AE23" s="5"/>
      <c r="AF23" s="4"/>
      <c r="AG23" s="4"/>
      <c r="AH23" s="4"/>
      <c r="AI23" s="4"/>
    </row>
    <row r="24" spans="1:37" ht="2.2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5"/>
      <c r="AF24" s="4"/>
      <c r="AG24" s="4"/>
      <c r="AH24" s="4"/>
      <c r="AI24" s="4"/>
    </row>
    <row r="25" spans="1:37" ht="2.25" customHeight="1" x14ac:dyDescent="0.2">
      <c r="A25" s="4"/>
      <c r="B25" s="4"/>
      <c r="C25" s="4"/>
      <c r="D25" s="4"/>
      <c r="E25" s="4"/>
      <c r="F25" s="4"/>
      <c r="G25" s="4"/>
      <c r="H25" s="4"/>
      <c r="AH25" s="4"/>
      <c r="AI25" s="4"/>
    </row>
    <row r="26" spans="1:37" ht="2.25" customHeight="1" x14ac:dyDescent="0.2">
      <c r="A26" s="4"/>
      <c r="B26" s="4"/>
      <c r="C26" s="4"/>
      <c r="D26" s="4"/>
      <c r="E26" s="4"/>
      <c r="F26" s="4"/>
      <c r="G26" s="4"/>
      <c r="H26" s="4"/>
      <c r="AH26" s="4"/>
      <c r="AI26" s="4"/>
    </row>
    <row r="27" spans="1:37" ht="2.25" customHeight="1" x14ac:dyDescent="0.2">
      <c r="A27" s="4"/>
      <c r="B27" s="5"/>
      <c r="C27" s="5"/>
      <c r="D27" s="5"/>
      <c r="E27" s="5"/>
      <c r="F27" s="5"/>
      <c r="G27" s="5"/>
      <c r="H27" s="5"/>
      <c r="I27" s="1"/>
      <c r="T27" s="1"/>
      <c r="AC27" s="1"/>
      <c r="AH27" s="4"/>
      <c r="AI27" s="4"/>
    </row>
    <row r="28" spans="1:37" ht="12.75" customHeight="1" x14ac:dyDescent="0.2">
      <c r="A28" s="4"/>
      <c r="B28" s="5"/>
      <c r="C28" s="5"/>
      <c r="D28" s="89">
        <f>COUNT(D5:D22)</f>
        <v>9</v>
      </c>
      <c r="E28" s="89">
        <f>COUNT(E5:E22)</f>
        <v>0</v>
      </c>
      <c r="F28" s="89">
        <f>COUNT(F5:F22)</f>
        <v>9</v>
      </c>
      <c r="G28" s="90">
        <f>SUM(G5:G22)</f>
        <v>-32.5</v>
      </c>
      <c r="H28" s="5"/>
      <c r="I28" s="115" t="s">
        <v>35</v>
      </c>
      <c r="J28" s="116"/>
      <c r="K28" s="116"/>
      <c r="L28" s="116"/>
      <c r="M28" s="116"/>
      <c r="N28" s="116"/>
      <c r="O28" s="116"/>
      <c r="P28" s="116"/>
      <c r="Q28" s="116"/>
      <c r="R28" s="116"/>
      <c r="S28" s="116"/>
      <c r="T28" s="116"/>
      <c r="U28" s="116"/>
      <c r="V28" s="116"/>
      <c r="W28" s="116"/>
      <c r="X28" s="116"/>
      <c r="Y28" s="116"/>
      <c r="Z28" s="116"/>
      <c r="AA28" s="116"/>
      <c r="AB28" s="116"/>
      <c r="AC28" s="116"/>
      <c r="AD28" s="7"/>
      <c r="AF28" s="8"/>
      <c r="AG28" s="106" t="s">
        <v>34</v>
      </c>
      <c r="AH28" s="4"/>
      <c r="AI28" s="4"/>
      <c r="AK28" s="9"/>
    </row>
    <row r="29" spans="1:37" ht="12.75" customHeight="1" x14ac:dyDescent="0.2">
      <c r="A29" s="4"/>
      <c r="B29" s="5"/>
      <c r="C29" s="42" t="s">
        <v>23</v>
      </c>
      <c r="D29" s="88" t="s">
        <v>1</v>
      </c>
      <c r="E29" s="88" t="s">
        <v>2</v>
      </c>
      <c r="F29" s="88" t="s">
        <v>3</v>
      </c>
      <c r="G29" s="88" t="s">
        <v>28</v>
      </c>
      <c r="H29" s="5"/>
      <c r="I29" s="6"/>
      <c r="J29" s="7"/>
      <c r="K29" s="10"/>
      <c r="L29" s="7"/>
      <c r="M29" s="7"/>
      <c r="N29" s="7"/>
      <c r="O29" s="7"/>
      <c r="P29" s="7"/>
      <c r="Q29" s="7"/>
      <c r="R29" s="7"/>
      <c r="S29" s="7"/>
      <c r="T29" s="6"/>
      <c r="U29" s="7"/>
      <c r="V29" s="7"/>
      <c r="W29" s="7"/>
      <c r="X29" s="7"/>
      <c r="Y29" s="7"/>
      <c r="Z29" s="7"/>
      <c r="AA29" s="7"/>
      <c r="AB29" s="7"/>
      <c r="AC29" s="6"/>
      <c r="AD29" s="11"/>
      <c r="AF29" s="12"/>
      <c r="AG29" s="106"/>
      <c r="AH29" s="4"/>
      <c r="AI29" s="4"/>
      <c r="AK29" s="9"/>
    </row>
    <row r="30" spans="1:37" ht="13.5" customHeight="1" x14ac:dyDescent="0.2">
      <c r="A30" s="4"/>
      <c r="B30" s="5"/>
      <c r="C30" s="5"/>
      <c r="D30" s="5"/>
      <c r="E30" s="5"/>
      <c r="F30" s="5"/>
      <c r="G30" s="5"/>
      <c r="H30" s="5"/>
      <c r="I30" s="97" t="s">
        <v>4</v>
      </c>
      <c r="J30" s="97"/>
      <c r="K30" s="111">
        <f>One</f>
        <v>9.5</v>
      </c>
      <c r="L30" s="111"/>
      <c r="M30" s="111"/>
      <c r="N30" s="111"/>
      <c r="O30" s="111"/>
      <c r="P30" s="111"/>
      <c r="Q30" s="7"/>
      <c r="R30" s="7"/>
      <c r="S30" s="7"/>
      <c r="T30" s="97" t="s">
        <v>5</v>
      </c>
      <c r="U30" s="97"/>
      <c r="V30" s="111">
        <f>two</f>
        <v>0.5</v>
      </c>
      <c r="W30" s="111"/>
      <c r="X30" s="111"/>
      <c r="Y30" s="111"/>
      <c r="Z30" s="111"/>
      <c r="AA30" s="111"/>
      <c r="AB30" s="7"/>
      <c r="AC30" s="107"/>
      <c r="AD30" s="108"/>
      <c r="AF30" s="12"/>
      <c r="AG30" s="106"/>
      <c r="AH30" s="4"/>
      <c r="AI30" s="4"/>
      <c r="AK30" s="9"/>
    </row>
    <row r="31" spans="1:37" ht="6.75" customHeight="1" x14ac:dyDescent="0.2">
      <c r="A31" s="4"/>
      <c r="B31" s="5"/>
      <c r="C31" s="5"/>
      <c r="D31" s="5"/>
      <c r="E31" s="5"/>
      <c r="F31" s="5"/>
      <c r="G31" s="5"/>
      <c r="H31" s="5"/>
      <c r="I31" s="97"/>
      <c r="J31" s="97"/>
      <c r="K31" s="7"/>
      <c r="L31" s="7"/>
      <c r="M31" s="7"/>
      <c r="N31" s="7"/>
      <c r="O31" s="7"/>
      <c r="P31" s="7"/>
      <c r="Q31" s="7"/>
      <c r="R31" s="7"/>
      <c r="S31" s="7"/>
      <c r="T31" s="97"/>
      <c r="U31" s="97"/>
      <c r="V31" s="7"/>
      <c r="W31" s="7"/>
      <c r="X31" s="7"/>
      <c r="Y31" s="7"/>
      <c r="Z31" s="7"/>
      <c r="AA31" s="7"/>
      <c r="AB31" s="7"/>
      <c r="AC31" s="107"/>
      <c r="AD31" s="108"/>
      <c r="AF31" s="12"/>
      <c r="AG31" s="43"/>
      <c r="AH31" s="4"/>
      <c r="AI31" s="4"/>
      <c r="AK31" s="9"/>
    </row>
    <row r="32" spans="1:37" s="22" customFormat="1" ht="13.5" customHeight="1" x14ac:dyDescent="0.25">
      <c r="A32" s="13"/>
      <c r="B32" s="14"/>
      <c r="C32" s="14"/>
      <c r="D32" s="15"/>
      <c r="E32" s="96"/>
      <c r="F32" s="96"/>
      <c r="G32" s="15"/>
      <c r="H32" s="14"/>
      <c r="I32" s="16"/>
      <c r="J32" s="17"/>
      <c r="K32" s="18">
        <f>$D$5</f>
        <v>0</v>
      </c>
      <c r="L32" s="109">
        <f>$E$5</f>
        <v>0</v>
      </c>
      <c r="M32" s="110"/>
      <c r="N32" s="110"/>
      <c r="O32" s="110"/>
      <c r="P32" s="19">
        <f>$F$5</f>
        <v>8</v>
      </c>
      <c r="Q32" s="17"/>
      <c r="R32" s="17"/>
      <c r="S32" s="17"/>
      <c r="T32" s="16"/>
      <c r="U32" s="17"/>
      <c r="V32" s="18">
        <f>$D$6</f>
        <v>5</v>
      </c>
      <c r="W32" s="109">
        <f>$E$6</f>
        <v>0</v>
      </c>
      <c r="X32" s="110"/>
      <c r="Y32" s="110"/>
      <c r="Z32" s="110"/>
      <c r="AA32" s="19">
        <f>$F$6</f>
        <v>0</v>
      </c>
      <c r="AB32" s="17"/>
      <c r="AC32" s="16"/>
      <c r="AD32" s="20"/>
      <c r="AE32" s="21"/>
      <c r="AF32" s="12"/>
      <c r="AG32" s="92" t="s">
        <v>32</v>
      </c>
      <c r="AH32" s="4"/>
      <c r="AI32" s="4"/>
      <c r="AJ32"/>
      <c r="AK32" s="9"/>
    </row>
    <row r="33" spans="1:37" s="35" customFormat="1" ht="6" customHeight="1" x14ac:dyDescent="0.2">
      <c r="A33" s="23"/>
      <c r="B33" s="24"/>
      <c r="C33" s="24"/>
      <c r="D33" s="24"/>
      <c r="E33" s="24"/>
      <c r="F33" s="24"/>
      <c r="G33" s="24"/>
      <c r="H33" s="24"/>
      <c r="I33" s="25"/>
      <c r="J33" s="26">
        <f>$D$5</f>
        <v>0</v>
      </c>
      <c r="K33" s="27">
        <f>$D$5</f>
        <v>0</v>
      </c>
      <c r="L33" s="28">
        <f>$D$5</f>
        <v>0</v>
      </c>
      <c r="M33" s="29">
        <f>$D$5</f>
        <v>0</v>
      </c>
      <c r="N33" s="28">
        <f>$F$5</f>
        <v>8</v>
      </c>
      <c r="O33" s="28">
        <f>$F$5</f>
        <v>8</v>
      </c>
      <c r="P33" s="28">
        <f>$F$5</f>
        <v>8</v>
      </c>
      <c r="Q33" s="26">
        <f>$F$5</f>
        <v>8</v>
      </c>
      <c r="R33" s="30"/>
      <c r="S33" s="30"/>
      <c r="T33" s="25"/>
      <c r="U33" s="26">
        <f>$D$6</f>
        <v>5</v>
      </c>
      <c r="V33" s="27">
        <f>$D$6</f>
        <v>5</v>
      </c>
      <c r="W33" s="28">
        <f>$D$6</f>
        <v>5</v>
      </c>
      <c r="X33" s="29">
        <f>$D$6</f>
        <v>5</v>
      </c>
      <c r="Y33" s="28">
        <f>$F$6</f>
        <v>0</v>
      </c>
      <c r="Z33" s="28">
        <f>$F$6</f>
        <v>0</v>
      </c>
      <c r="AA33" s="27">
        <f>$F$6</f>
        <v>0</v>
      </c>
      <c r="AB33" s="26">
        <f>$F$6</f>
        <v>0</v>
      </c>
      <c r="AC33" s="25"/>
      <c r="AD33" s="31"/>
      <c r="AE33" s="32"/>
      <c r="AF33" s="33"/>
      <c r="AG33" s="93"/>
      <c r="AH33" s="63"/>
      <c r="AI33" s="63"/>
      <c r="AJ33" s="34"/>
      <c r="AK33" s="34"/>
    </row>
    <row r="34" spans="1:37" ht="15" customHeight="1" x14ac:dyDescent="0.25">
      <c r="A34" s="4"/>
      <c r="B34" s="5"/>
      <c r="C34" s="5"/>
      <c r="D34" s="96"/>
      <c r="E34" s="96"/>
      <c r="F34" s="96"/>
      <c r="G34" s="96"/>
      <c r="H34" s="5"/>
      <c r="I34" s="98">
        <f>$B$5</f>
        <v>37</v>
      </c>
      <c r="J34" s="99"/>
      <c r="K34" s="104">
        <v>28</v>
      </c>
      <c r="L34" s="104"/>
      <c r="M34" s="36"/>
      <c r="N34" s="37"/>
      <c r="O34" s="105">
        <f>IF($D$5&gt;0,$C$5,0)</f>
        <v>0</v>
      </c>
      <c r="P34" s="105"/>
      <c r="Q34" s="7"/>
      <c r="R34" s="7"/>
      <c r="S34" s="7"/>
      <c r="T34" s="98">
        <f>$B$6</f>
        <v>39</v>
      </c>
      <c r="U34" s="99"/>
      <c r="V34" s="104">
        <f>IF($F$6&gt;0,$C$6,0)</f>
        <v>0</v>
      </c>
      <c r="W34" s="104"/>
      <c r="X34" s="36"/>
      <c r="Y34" s="37"/>
      <c r="Z34" s="105">
        <f>IF($D$6&gt;0,$C$6,0)</f>
        <v>20</v>
      </c>
      <c r="AA34" s="105"/>
      <c r="AB34" s="7"/>
      <c r="AC34" s="100"/>
      <c r="AD34" s="101"/>
      <c r="AE34" s="38"/>
      <c r="AF34" s="12"/>
      <c r="AG34" s="94" t="s">
        <v>31</v>
      </c>
      <c r="AH34" s="64"/>
      <c r="AI34" s="64"/>
      <c r="AJ34" s="9"/>
      <c r="AK34" s="9"/>
    </row>
    <row r="35" spans="1:37" ht="8.25" customHeight="1" x14ac:dyDescent="0.25">
      <c r="A35" s="4"/>
      <c r="B35" s="5"/>
      <c r="C35" s="5"/>
      <c r="D35" s="5"/>
      <c r="E35" s="5"/>
      <c r="F35" s="5"/>
      <c r="G35" s="5"/>
      <c r="H35" s="5"/>
      <c r="I35" s="99"/>
      <c r="J35" s="99"/>
      <c r="K35" s="37"/>
      <c r="L35" s="37"/>
      <c r="M35" s="36"/>
      <c r="N35" s="37"/>
      <c r="O35" s="37"/>
      <c r="P35" s="37"/>
      <c r="Q35" s="7"/>
      <c r="R35" s="7"/>
      <c r="S35" s="7"/>
      <c r="T35" s="99"/>
      <c r="U35" s="99"/>
      <c r="V35" s="37"/>
      <c r="W35" s="37"/>
      <c r="X35" s="36"/>
      <c r="Y35" s="37"/>
      <c r="Z35" s="37"/>
      <c r="AA35" s="37"/>
      <c r="AB35" s="7"/>
      <c r="AC35" s="100"/>
      <c r="AD35" s="101"/>
      <c r="AF35" s="12"/>
      <c r="AG35" s="9"/>
      <c r="AH35" s="64"/>
      <c r="AI35" s="64"/>
      <c r="AJ35" s="9"/>
      <c r="AK35" s="9"/>
    </row>
    <row r="36" spans="1:37" ht="20.25" customHeight="1" x14ac:dyDescent="0.25">
      <c r="A36" s="4"/>
      <c r="B36" s="5"/>
      <c r="C36" s="5"/>
      <c r="D36" s="5"/>
      <c r="E36" s="5"/>
      <c r="F36" s="5"/>
      <c r="G36" s="5"/>
      <c r="H36" s="5"/>
      <c r="I36" s="6"/>
      <c r="J36" s="7"/>
      <c r="K36" s="37"/>
      <c r="L36" s="37"/>
      <c r="M36" s="37"/>
      <c r="N36" s="37"/>
      <c r="O36" s="37"/>
      <c r="P36" s="37"/>
      <c r="Q36" s="7"/>
      <c r="R36" s="7"/>
      <c r="S36" s="7"/>
      <c r="T36" s="6"/>
      <c r="U36" s="7"/>
      <c r="V36" s="37"/>
      <c r="W36" s="37"/>
      <c r="X36" s="37"/>
      <c r="Y36" s="37"/>
      <c r="Z36" s="37"/>
      <c r="AA36" s="37"/>
      <c r="AB36" s="7"/>
      <c r="AC36" s="6"/>
      <c r="AD36" s="11"/>
      <c r="AF36" s="12"/>
      <c r="AG36" s="95" t="s">
        <v>33</v>
      </c>
      <c r="AH36" s="64"/>
      <c r="AI36" s="64"/>
      <c r="AJ36" s="9"/>
      <c r="AK36" s="9"/>
    </row>
    <row r="37" spans="1:37" ht="12.75" hidden="1" customHeight="1" x14ac:dyDescent="0.25">
      <c r="A37" s="4"/>
      <c r="B37" s="5"/>
      <c r="C37" s="5"/>
      <c r="D37" s="5"/>
      <c r="E37" s="5"/>
      <c r="F37" s="5"/>
      <c r="G37" s="5"/>
      <c r="H37" s="5"/>
      <c r="I37" s="6"/>
      <c r="J37" s="7"/>
      <c r="K37" s="39"/>
      <c r="L37" s="37"/>
      <c r="M37" s="37"/>
      <c r="N37" s="37"/>
      <c r="O37" s="37"/>
      <c r="P37" s="37"/>
      <c r="Q37" s="7"/>
      <c r="R37" s="7"/>
      <c r="S37" s="7"/>
      <c r="T37" s="6"/>
      <c r="U37" s="7"/>
      <c r="V37" s="37"/>
      <c r="W37" s="37"/>
      <c r="X37" s="37"/>
      <c r="Y37" s="37"/>
      <c r="Z37" s="37"/>
      <c r="AA37" s="37"/>
      <c r="AB37" s="7"/>
      <c r="AC37" s="6"/>
      <c r="AD37" s="11"/>
      <c r="AF37" s="12"/>
      <c r="AG37" s="9"/>
      <c r="AH37" s="64"/>
      <c r="AI37" s="64"/>
      <c r="AJ37" s="9"/>
      <c r="AK37" s="9"/>
    </row>
    <row r="38" spans="1:37" ht="13.5" customHeight="1" x14ac:dyDescent="0.2">
      <c r="A38" s="4"/>
      <c r="B38" s="5"/>
      <c r="C38" s="5"/>
      <c r="D38" s="5"/>
      <c r="E38" s="5"/>
      <c r="F38" s="5"/>
      <c r="G38" s="5"/>
      <c r="H38" s="5"/>
      <c r="I38" s="97" t="s">
        <v>6</v>
      </c>
      <c r="J38" s="97"/>
      <c r="K38" s="111">
        <f>three</f>
        <v>2.5</v>
      </c>
      <c r="L38" s="111"/>
      <c r="M38" s="111"/>
      <c r="N38" s="111"/>
      <c r="O38" s="111"/>
      <c r="P38" s="111"/>
      <c r="Q38" s="7"/>
      <c r="R38" s="7"/>
      <c r="S38" s="7"/>
      <c r="T38" s="97" t="s">
        <v>7</v>
      </c>
      <c r="U38" s="97"/>
      <c r="V38" s="111">
        <f>four</f>
        <v>5</v>
      </c>
      <c r="W38" s="111"/>
      <c r="X38" s="111"/>
      <c r="Y38" s="111"/>
      <c r="Z38" s="111"/>
      <c r="AA38" s="111"/>
      <c r="AB38" s="7"/>
      <c r="AC38" s="107"/>
      <c r="AD38" s="108"/>
      <c r="AF38" s="12"/>
      <c r="AG38" s="9"/>
      <c r="AH38" s="64"/>
      <c r="AI38" s="64"/>
      <c r="AJ38" s="9"/>
      <c r="AK38" s="9"/>
    </row>
    <row r="39" spans="1:37" ht="6.75" customHeight="1" x14ac:dyDescent="0.25">
      <c r="A39" s="4"/>
      <c r="B39" s="5"/>
      <c r="C39" s="5"/>
      <c r="D39" s="5"/>
      <c r="E39" s="5"/>
      <c r="F39" s="5"/>
      <c r="G39" s="5"/>
      <c r="H39" s="5"/>
      <c r="I39" s="97"/>
      <c r="J39" s="97"/>
      <c r="K39" s="37"/>
      <c r="L39" s="37"/>
      <c r="M39" s="37"/>
      <c r="N39" s="37"/>
      <c r="O39" s="37"/>
      <c r="P39" s="37"/>
      <c r="Q39" s="7"/>
      <c r="R39" s="7"/>
      <c r="S39" s="7"/>
      <c r="T39" s="97"/>
      <c r="U39" s="97"/>
      <c r="V39" s="37"/>
      <c r="W39" s="37"/>
      <c r="X39" s="37"/>
      <c r="Y39" s="37"/>
      <c r="Z39" s="37"/>
      <c r="AA39" s="37"/>
      <c r="AB39" s="7"/>
      <c r="AC39" s="107"/>
      <c r="AD39" s="108"/>
      <c r="AF39" s="12"/>
      <c r="AG39" s="9"/>
      <c r="AH39" s="64"/>
      <c r="AI39" s="64"/>
      <c r="AJ39" s="9"/>
      <c r="AK39" s="9"/>
    </row>
    <row r="40" spans="1:37" ht="13.5" customHeight="1" x14ac:dyDescent="0.25">
      <c r="A40" s="4"/>
      <c r="B40" s="5"/>
      <c r="C40" s="5"/>
      <c r="D40" s="15"/>
      <c r="E40" s="96"/>
      <c r="F40" s="96"/>
      <c r="G40" s="15"/>
      <c r="H40" s="5"/>
      <c r="I40" s="6"/>
      <c r="J40" s="7"/>
      <c r="K40" s="18">
        <f>$D$7</f>
        <v>0</v>
      </c>
      <c r="L40" s="109">
        <f>$E$7</f>
        <v>0</v>
      </c>
      <c r="M40" s="110"/>
      <c r="N40" s="110"/>
      <c r="O40" s="110"/>
      <c r="P40" s="19">
        <f>$F$7</f>
        <v>7</v>
      </c>
      <c r="Q40" s="7"/>
      <c r="R40" s="7"/>
      <c r="S40" s="7"/>
      <c r="T40" s="6"/>
      <c r="U40" s="7"/>
      <c r="V40" s="18">
        <f>$D$8</f>
        <v>12</v>
      </c>
      <c r="W40" s="109">
        <f>$E$8</f>
        <v>0</v>
      </c>
      <c r="X40" s="110"/>
      <c r="Y40" s="110"/>
      <c r="Z40" s="110"/>
      <c r="AA40" s="19">
        <f>$F$8</f>
        <v>0</v>
      </c>
      <c r="AB40" s="7"/>
      <c r="AC40" s="6"/>
      <c r="AD40" s="11"/>
      <c r="AE40" s="21"/>
      <c r="AF40" s="12"/>
      <c r="AG40" s="9"/>
      <c r="AH40" s="64"/>
      <c r="AI40" s="64"/>
      <c r="AJ40" s="9"/>
      <c r="AK40" s="9"/>
    </row>
    <row r="41" spans="1:37" s="35" customFormat="1" ht="6" customHeight="1" x14ac:dyDescent="0.2">
      <c r="A41" s="23"/>
      <c r="B41" s="24"/>
      <c r="C41" s="24"/>
      <c r="D41" s="24"/>
      <c r="E41" s="24"/>
      <c r="F41" s="24"/>
      <c r="G41" s="24"/>
      <c r="H41" s="24"/>
      <c r="I41" s="25"/>
      <c r="J41" s="26">
        <f>$D$7</f>
        <v>0</v>
      </c>
      <c r="K41" s="27">
        <f>$D$7</f>
        <v>0</v>
      </c>
      <c r="L41" s="28">
        <f>$D$7</f>
        <v>0</v>
      </c>
      <c r="M41" s="29">
        <f>$D$7</f>
        <v>0</v>
      </c>
      <c r="N41" s="28">
        <f>$F$7</f>
        <v>7</v>
      </c>
      <c r="O41" s="28">
        <f>$F$7</f>
        <v>7</v>
      </c>
      <c r="P41" s="28">
        <f>$F$7</f>
        <v>7</v>
      </c>
      <c r="Q41" s="26">
        <f>$F$7</f>
        <v>7</v>
      </c>
      <c r="R41" s="30"/>
      <c r="S41" s="30"/>
      <c r="T41" s="25"/>
      <c r="U41" s="26">
        <f>$D$8</f>
        <v>12</v>
      </c>
      <c r="V41" s="28">
        <f>$D$8</f>
        <v>12</v>
      </c>
      <c r="W41" s="28">
        <f>$D$8</f>
        <v>12</v>
      </c>
      <c r="X41" s="29">
        <f>$D$8</f>
        <v>12</v>
      </c>
      <c r="Y41" s="28">
        <f>$F$8</f>
        <v>0</v>
      </c>
      <c r="Z41" s="28">
        <f>$F$8</f>
        <v>0</v>
      </c>
      <c r="AA41" s="27">
        <f>$F$8</f>
        <v>0</v>
      </c>
      <c r="AB41" s="26">
        <f>$F$8</f>
        <v>0</v>
      </c>
      <c r="AC41" s="25"/>
      <c r="AD41" s="31"/>
      <c r="AE41" s="32"/>
      <c r="AF41" s="33"/>
      <c r="AG41" s="34"/>
      <c r="AH41" s="63"/>
      <c r="AI41" s="63"/>
      <c r="AJ41" s="34"/>
      <c r="AK41" s="34"/>
    </row>
    <row r="42" spans="1:37" ht="15" customHeight="1" x14ac:dyDescent="0.25">
      <c r="A42" s="4"/>
      <c r="B42" s="5"/>
      <c r="C42" s="5"/>
      <c r="D42" s="96"/>
      <c r="E42" s="96"/>
      <c r="F42" s="96"/>
      <c r="G42" s="96"/>
      <c r="H42" s="5"/>
      <c r="I42" s="98">
        <f>$B$7</f>
        <v>37</v>
      </c>
      <c r="J42" s="99"/>
      <c r="K42" s="104">
        <f>IF($F$7&gt;0,$C$7,0)</f>
        <v>21</v>
      </c>
      <c r="L42" s="104"/>
      <c r="M42" s="36"/>
      <c r="N42" s="37"/>
      <c r="O42" s="105">
        <f>IF($D$7&gt;0,$C$7,0)</f>
        <v>0</v>
      </c>
      <c r="P42" s="105"/>
      <c r="Q42" s="7"/>
      <c r="R42" s="7"/>
      <c r="S42" s="7"/>
      <c r="T42" s="98">
        <f>$B$8</f>
        <v>26</v>
      </c>
      <c r="U42" s="99"/>
      <c r="V42" s="104">
        <f>IF($F$8&gt;0,$C$8,0)</f>
        <v>0</v>
      </c>
      <c r="W42" s="104"/>
      <c r="X42" s="36"/>
      <c r="Y42" s="37"/>
      <c r="Z42" s="105">
        <f>IF($D$8&gt;0,$C$8,0)</f>
        <v>18</v>
      </c>
      <c r="AA42" s="105"/>
      <c r="AB42" s="7"/>
      <c r="AC42" s="100"/>
      <c r="AD42" s="101"/>
      <c r="AE42" s="38"/>
      <c r="AF42" s="12"/>
      <c r="AG42" s="9"/>
      <c r="AH42" s="64"/>
      <c r="AI42" s="64"/>
      <c r="AJ42" s="9"/>
      <c r="AK42" s="9"/>
    </row>
    <row r="43" spans="1:37" ht="8.25" customHeight="1" x14ac:dyDescent="0.25">
      <c r="A43" s="4"/>
      <c r="B43" s="5"/>
      <c r="C43" s="5"/>
      <c r="D43" s="5"/>
      <c r="E43" s="5"/>
      <c r="F43" s="5"/>
      <c r="G43" s="5"/>
      <c r="H43" s="5"/>
      <c r="I43" s="99"/>
      <c r="J43" s="99"/>
      <c r="K43" s="37"/>
      <c r="L43" s="37"/>
      <c r="M43" s="36"/>
      <c r="N43" s="37"/>
      <c r="O43" s="37"/>
      <c r="P43" s="37"/>
      <c r="Q43" s="7"/>
      <c r="R43" s="7"/>
      <c r="S43" s="7"/>
      <c r="T43" s="99"/>
      <c r="U43" s="99"/>
      <c r="V43" s="37"/>
      <c r="W43" s="37"/>
      <c r="X43" s="36"/>
      <c r="Y43" s="37"/>
      <c r="Z43" s="37"/>
      <c r="AA43" s="37"/>
      <c r="AB43" s="7"/>
      <c r="AC43" s="100"/>
      <c r="AD43" s="101"/>
      <c r="AF43" s="12"/>
      <c r="AG43" s="9"/>
      <c r="AH43" s="64"/>
      <c r="AI43" s="64"/>
      <c r="AJ43" s="9"/>
      <c r="AK43" s="9"/>
    </row>
    <row r="44" spans="1:37" ht="20.25" customHeight="1" x14ac:dyDescent="0.25">
      <c r="A44" s="4"/>
      <c r="B44" s="5"/>
      <c r="C44" s="5"/>
      <c r="D44" s="5"/>
      <c r="E44" s="5"/>
      <c r="F44" s="5"/>
      <c r="G44" s="5"/>
      <c r="H44" s="5"/>
      <c r="I44" s="6"/>
      <c r="J44" s="7"/>
      <c r="K44" s="37"/>
      <c r="L44" s="37"/>
      <c r="M44" s="37"/>
      <c r="N44" s="37"/>
      <c r="O44" s="37"/>
      <c r="P44" s="37"/>
      <c r="Q44" s="7"/>
      <c r="R44" s="7"/>
      <c r="S44" s="7"/>
      <c r="T44" s="6"/>
      <c r="U44" s="7"/>
      <c r="V44" s="37"/>
      <c r="W44" s="37"/>
      <c r="X44" s="37"/>
      <c r="Y44" s="37"/>
      <c r="Z44" s="37"/>
      <c r="AA44" s="37"/>
      <c r="AB44" s="7"/>
      <c r="AC44" s="6"/>
      <c r="AD44" s="11"/>
      <c r="AF44" s="12"/>
      <c r="AG44" s="9"/>
      <c r="AH44" s="64"/>
      <c r="AI44" s="64"/>
      <c r="AJ44" s="9"/>
      <c r="AK44" s="9"/>
    </row>
    <row r="45" spans="1:37" ht="13.5" customHeight="1" x14ac:dyDescent="0.2">
      <c r="A45" s="4"/>
      <c r="B45" s="5"/>
      <c r="C45" s="5"/>
      <c r="D45" s="5"/>
      <c r="E45" s="5"/>
      <c r="F45" s="5"/>
      <c r="G45" s="5"/>
      <c r="H45" s="5"/>
      <c r="I45" s="97" t="s">
        <v>8</v>
      </c>
      <c r="J45" s="97"/>
      <c r="K45" s="111">
        <f>five</f>
        <v>-13</v>
      </c>
      <c r="L45" s="111"/>
      <c r="M45" s="111"/>
      <c r="N45" s="111"/>
      <c r="O45" s="111"/>
      <c r="P45" s="111"/>
      <c r="Q45" s="7"/>
      <c r="R45" s="7"/>
      <c r="S45" s="7"/>
      <c r="T45" s="97" t="s">
        <v>9</v>
      </c>
      <c r="U45" s="97"/>
      <c r="V45" s="111">
        <f>six</f>
        <v>2</v>
      </c>
      <c r="W45" s="111"/>
      <c r="X45" s="111"/>
      <c r="Y45" s="111"/>
      <c r="Z45" s="111"/>
      <c r="AA45" s="111"/>
      <c r="AB45" s="7"/>
      <c r="AC45" s="107"/>
      <c r="AD45" s="108"/>
      <c r="AF45" s="12"/>
      <c r="AG45" s="9"/>
      <c r="AH45" s="64"/>
      <c r="AI45" s="64"/>
      <c r="AJ45" s="9"/>
      <c r="AK45" s="9"/>
    </row>
    <row r="46" spans="1:37" ht="6.75" customHeight="1" x14ac:dyDescent="0.25">
      <c r="A46" s="4"/>
      <c r="B46" s="5"/>
      <c r="C46" s="5"/>
      <c r="D46" s="5"/>
      <c r="E46" s="5"/>
      <c r="F46" s="5"/>
      <c r="G46" s="5"/>
      <c r="H46" s="5"/>
      <c r="I46" s="97"/>
      <c r="J46" s="97"/>
      <c r="K46" s="37"/>
      <c r="L46" s="37"/>
      <c r="M46" s="37"/>
      <c r="N46" s="37"/>
      <c r="O46" s="37"/>
      <c r="P46" s="37"/>
      <c r="Q46" s="7"/>
      <c r="R46" s="7"/>
      <c r="S46" s="7"/>
      <c r="T46" s="97"/>
      <c r="U46" s="97"/>
      <c r="V46" s="37"/>
      <c r="W46" s="37"/>
      <c r="X46" s="37"/>
      <c r="Y46" s="37"/>
      <c r="Z46" s="37"/>
      <c r="AA46" s="37"/>
      <c r="AB46" s="7"/>
      <c r="AC46" s="107"/>
      <c r="AD46" s="108"/>
      <c r="AF46" s="12"/>
      <c r="AG46" s="9"/>
      <c r="AH46" s="64"/>
      <c r="AI46" s="64"/>
      <c r="AJ46" s="9"/>
      <c r="AK46" s="9"/>
    </row>
    <row r="47" spans="1:37" ht="13.5" customHeight="1" x14ac:dyDescent="0.25">
      <c r="A47" s="4"/>
      <c r="B47" s="5"/>
      <c r="C47" s="5"/>
      <c r="D47" s="15"/>
      <c r="E47" s="96"/>
      <c r="F47" s="96"/>
      <c r="G47" s="15"/>
      <c r="H47" s="5"/>
      <c r="I47" s="6"/>
      <c r="J47" s="7"/>
      <c r="K47" s="18">
        <f>$D$9</f>
        <v>0</v>
      </c>
      <c r="L47" s="109">
        <f>$E$9</f>
        <v>0</v>
      </c>
      <c r="M47" s="110"/>
      <c r="N47" s="110"/>
      <c r="O47" s="110"/>
      <c r="P47" s="19">
        <f>$F$9</f>
        <v>4</v>
      </c>
      <c r="Q47" s="7"/>
      <c r="R47" s="7"/>
      <c r="S47" s="7"/>
      <c r="T47" s="6"/>
      <c r="U47" s="7"/>
      <c r="V47" s="18">
        <f>$D$10</f>
        <v>10</v>
      </c>
      <c r="W47" s="109">
        <f>$E$10</f>
        <v>0</v>
      </c>
      <c r="X47" s="110"/>
      <c r="Y47" s="110"/>
      <c r="Z47" s="110"/>
      <c r="AA47" s="19">
        <f>$F$10</f>
        <v>0</v>
      </c>
      <c r="AB47" s="7"/>
      <c r="AC47" s="6"/>
      <c r="AD47" s="11"/>
      <c r="AE47" s="21"/>
      <c r="AF47" s="12"/>
      <c r="AG47" s="9"/>
      <c r="AH47" s="64"/>
      <c r="AI47" s="64"/>
      <c r="AJ47" s="9"/>
      <c r="AK47" s="9"/>
    </row>
    <row r="48" spans="1:37" s="35" customFormat="1" ht="6" customHeight="1" x14ac:dyDescent="0.2">
      <c r="A48" s="23"/>
      <c r="B48" s="24"/>
      <c r="C48" s="24"/>
      <c r="D48" s="24"/>
      <c r="E48" s="24"/>
      <c r="F48" s="24"/>
      <c r="G48" s="24"/>
      <c r="H48" s="24"/>
      <c r="I48" s="25"/>
      <c r="J48" s="26">
        <f>$D$9</f>
        <v>0</v>
      </c>
      <c r="K48" s="27">
        <f>$D$9</f>
        <v>0</v>
      </c>
      <c r="L48" s="28">
        <f>$D$9</f>
        <v>0</v>
      </c>
      <c r="M48" s="29">
        <f>$D$9</f>
        <v>0</v>
      </c>
      <c r="N48" s="28">
        <f>$F$9</f>
        <v>4</v>
      </c>
      <c r="O48" s="28">
        <f>$F$9</f>
        <v>4</v>
      </c>
      <c r="P48" s="27">
        <f>$F$9</f>
        <v>4</v>
      </c>
      <c r="Q48" s="26">
        <f>$F$9</f>
        <v>4</v>
      </c>
      <c r="R48" s="30"/>
      <c r="S48" s="30"/>
      <c r="T48" s="25"/>
      <c r="U48" s="26">
        <f>$D$10</f>
        <v>10</v>
      </c>
      <c r="V48" s="27">
        <f>$D$10</f>
        <v>10</v>
      </c>
      <c r="W48" s="28">
        <f>$D$10</f>
        <v>10</v>
      </c>
      <c r="X48" s="29">
        <f>$D$10</f>
        <v>10</v>
      </c>
      <c r="Y48" s="28">
        <f>$F$10</f>
        <v>0</v>
      </c>
      <c r="Z48" s="28">
        <f>$F$10</f>
        <v>0</v>
      </c>
      <c r="AA48" s="27">
        <f>$F$10</f>
        <v>0</v>
      </c>
      <c r="AB48" s="26">
        <f>$F$10</f>
        <v>0</v>
      </c>
      <c r="AC48" s="25"/>
      <c r="AD48" s="31"/>
      <c r="AE48" s="32"/>
      <c r="AF48" s="33"/>
      <c r="AG48" s="34"/>
      <c r="AH48" s="63"/>
      <c r="AI48" s="63"/>
      <c r="AJ48" s="34"/>
      <c r="AK48" s="34"/>
    </row>
    <row r="49" spans="1:37" ht="15" customHeight="1" x14ac:dyDescent="0.25">
      <c r="A49" s="4"/>
      <c r="B49" s="5"/>
      <c r="C49" s="5"/>
      <c r="D49" s="96"/>
      <c r="E49" s="96"/>
      <c r="F49" s="96"/>
      <c r="G49" s="96"/>
      <c r="H49" s="5"/>
      <c r="I49" s="98">
        <f>$B$9</f>
        <v>46</v>
      </c>
      <c r="J49" s="99"/>
      <c r="K49" s="104">
        <f>IF($F$9&gt;0,$C$9,0)</f>
        <v>10</v>
      </c>
      <c r="L49" s="104"/>
      <c r="M49" s="36"/>
      <c r="N49" s="37"/>
      <c r="O49" s="105">
        <f>IF($D$9&gt;0,$C$9,0)</f>
        <v>0</v>
      </c>
      <c r="P49" s="105"/>
      <c r="Q49" s="7"/>
      <c r="R49" s="7"/>
      <c r="S49" s="7"/>
      <c r="T49" s="98">
        <f>$B$10</f>
        <v>30</v>
      </c>
      <c r="U49" s="99"/>
      <c r="V49" s="104">
        <f>IF($F$10&gt;0,$C$10,0)</f>
        <v>0</v>
      </c>
      <c r="W49" s="104"/>
      <c r="X49" s="36"/>
      <c r="Y49" s="37"/>
      <c r="Z49" s="105">
        <f>IF($D$10&gt;0,$C$10,0)</f>
        <v>17</v>
      </c>
      <c r="AA49" s="105"/>
      <c r="AB49" s="7"/>
      <c r="AC49" s="100"/>
      <c r="AD49" s="101"/>
      <c r="AE49" s="38"/>
      <c r="AF49" s="12"/>
      <c r="AG49" s="9"/>
      <c r="AH49" s="64"/>
      <c r="AI49" s="64"/>
      <c r="AJ49" s="9"/>
      <c r="AK49" s="9"/>
    </row>
    <row r="50" spans="1:37" ht="8.25" customHeight="1" x14ac:dyDescent="0.25">
      <c r="A50" s="4"/>
      <c r="B50" s="5"/>
      <c r="C50" s="5"/>
      <c r="D50" s="5"/>
      <c r="E50" s="5"/>
      <c r="F50" s="5"/>
      <c r="G50" s="5"/>
      <c r="H50" s="5"/>
      <c r="I50" s="99"/>
      <c r="J50" s="99"/>
      <c r="K50" s="37"/>
      <c r="L50" s="37"/>
      <c r="M50" s="36"/>
      <c r="N50" s="37"/>
      <c r="O50" s="37"/>
      <c r="P50" s="37"/>
      <c r="Q50" s="7"/>
      <c r="R50" s="7"/>
      <c r="S50" s="7"/>
      <c r="T50" s="99"/>
      <c r="U50" s="99"/>
      <c r="V50" s="37"/>
      <c r="W50" s="37"/>
      <c r="X50" s="36"/>
      <c r="Y50" s="37"/>
      <c r="Z50" s="37"/>
      <c r="AA50" s="37"/>
      <c r="AB50" s="7"/>
      <c r="AC50" s="100"/>
      <c r="AD50" s="101"/>
      <c r="AF50" s="12"/>
      <c r="AG50" s="9"/>
      <c r="AH50" s="64"/>
      <c r="AI50" s="64"/>
      <c r="AJ50" s="9"/>
      <c r="AK50" s="9"/>
    </row>
    <row r="51" spans="1:37" ht="20.25" customHeight="1" x14ac:dyDescent="0.25">
      <c r="A51" s="4"/>
      <c r="B51" s="5"/>
      <c r="C51" s="5"/>
      <c r="D51" s="5"/>
      <c r="E51" s="5"/>
      <c r="F51" s="5"/>
      <c r="G51" s="5"/>
      <c r="H51" s="5"/>
      <c r="I51" s="6"/>
      <c r="J51" s="7"/>
      <c r="K51" s="37"/>
      <c r="L51" s="37"/>
      <c r="M51" s="37"/>
      <c r="N51" s="37"/>
      <c r="O51" s="37"/>
      <c r="P51" s="37"/>
      <c r="Q51" s="7"/>
      <c r="R51" s="7"/>
      <c r="S51" s="7"/>
      <c r="T51" s="6"/>
      <c r="U51" s="7"/>
      <c r="V51" s="37"/>
      <c r="W51" s="37"/>
      <c r="X51" s="37"/>
      <c r="Y51" s="37"/>
      <c r="Z51" s="37"/>
      <c r="AA51" s="37"/>
      <c r="AB51" s="7"/>
      <c r="AC51" s="6"/>
      <c r="AD51" s="11"/>
      <c r="AF51" s="12"/>
      <c r="AG51" s="9"/>
      <c r="AH51" s="64"/>
      <c r="AI51" s="64"/>
      <c r="AJ51" s="9"/>
      <c r="AK51" s="9"/>
    </row>
    <row r="52" spans="1:37" ht="13.5" customHeight="1" x14ac:dyDescent="0.2">
      <c r="A52" s="4"/>
      <c r="B52" s="5"/>
      <c r="C52" s="5"/>
      <c r="D52" s="5"/>
      <c r="E52" s="5"/>
      <c r="F52" s="5"/>
      <c r="G52" s="5"/>
      <c r="H52" s="5"/>
      <c r="I52" s="97" t="s">
        <v>10</v>
      </c>
      <c r="J52" s="97"/>
      <c r="K52" s="111">
        <f>seven</f>
        <v>-2.5</v>
      </c>
      <c r="L52" s="111"/>
      <c r="M52" s="111"/>
      <c r="N52" s="111"/>
      <c r="O52" s="111"/>
      <c r="P52" s="111"/>
      <c r="Q52" s="7"/>
      <c r="R52" s="7"/>
      <c r="S52" s="7"/>
      <c r="T52" s="97" t="s">
        <v>11</v>
      </c>
      <c r="U52" s="97"/>
      <c r="V52" s="111">
        <f>eight</f>
        <v>-1.5</v>
      </c>
      <c r="W52" s="111"/>
      <c r="X52" s="111"/>
      <c r="Y52" s="111"/>
      <c r="Z52" s="111"/>
      <c r="AA52" s="111"/>
      <c r="AB52" s="7"/>
      <c r="AC52" s="107"/>
      <c r="AD52" s="108"/>
      <c r="AF52" s="12"/>
      <c r="AG52" s="9"/>
      <c r="AH52" s="64"/>
      <c r="AI52" s="64"/>
      <c r="AJ52" s="9"/>
      <c r="AK52" s="9"/>
    </row>
    <row r="53" spans="1:37" ht="6.75" customHeight="1" x14ac:dyDescent="0.25">
      <c r="A53" s="4"/>
      <c r="B53" s="5"/>
      <c r="C53" s="5"/>
      <c r="D53" s="5"/>
      <c r="E53" s="5"/>
      <c r="F53" s="5"/>
      <c r="G53" s="5"/>
      <c r="H53" s="5"/>
      <c r="I53" s="97"/>
      <c r="J53" s="97"/>
      <c r="K53" s="37"/>
      <c r="L53" s="37"/>
      <c r="M53" s="37"/>
      <c r="N53" s="37"/>
      <c r="O53" s="37"/>
      <c r="P53" s="37"/>
      <c r="Q53" s="7"/>
      <c r="R53" s="7"/>
      <c r="S53" s="7"/>
      <c r="T53" s="97"/>
      <c r="U53" s="97"/>
      <c r="V53" s="37"/>
      <c r="W53" s="37"/>
      <c r="X53" s="37"/>
      <c r="Y53" s="37"/>
      <c r="Z53" s="37"/>
      <c r="AA53" s="37"/>
      <c r="AB53" s="7"/>
      <c r="AC53" s="107"/>
      <c r="AD53" s="108"/>
      <c r="AF53" s="12"/>
      <c r="AG53" s="9"/>
      <c r="AH53" s="64"/>
      <c r="AI53" s="64"/>
      <c r="AJ53" s="9"/>
      <c r="AK53" s="9"/>
    </row>
    <row r="54" spans="1:37" ht="13.5" customHeight="1" x14ac:dyDescent="0.25">
      <c r="A54" s="4"/>
      <c r="B54" s="5"/>
      <c r="C54" s="5"/>
      <c r="D54" s="15"/>
      <c r="E54" s="96"/>
      <c r="F54" s="96"/>
      <c r="G54" s="15"/>
      <c r="H54" s="5"/>
      <c r="I54" s="6"/>
      <c r="J54" s="7"/>
      <c r="K54" s="18">
        <f>$D$11</f>
        <v>0</v>
      </c>
      <c r="L54" s="109">
        <f>$E$11</f>
        <v>0</v>
      </c>
      <c r="M54" s="110"/>
      <c r="N54" s="110"/>
      <c r="O54" s="110"/>
      <c r="P54" s="19">
        <f>$F$11</f>
        <v>8</v>
      </c>
      <c r="Q54" s="7"/>
      <c r="R54" s="7"/>
      <c r="S54" s="7"/>
      <c r="T54" s="6"/>
      <c r="U54" s="7"/>
      <c r="V54" s="18">
        <f>$D$12</f>
        <v>8</v>
      </c>
      <c r="W54" s="109">
        <f>$E$12</f>
        <v>0</v>
      </c>
      <c r="X54" s="110"/>
      <c r="Y54" s="110"/>
      <c r="Z54" s="110"/>
      <c r="AA54" s="19">
        <f>$F$12</f>
        <v>0</v>
      </c>
      <c r="AB54" s="7"/>
      <c r="AC54" s="6"/>
      <c r="AD54" s="11"/>
      <c r="AE54" s="21"/>
      <c r="AF54" s="12"/>
      <c r="AG54" s="9"/>
      <c r="AH54" s="64"/>
      <c r="AI54" s="64"/>
      <c r="AJ54" s="9"/>
      <c r="AK54" s="9"/>
    </row>
    <row r="55" spans="1:37" s="35" customFormat="1" ht="6" customHeight="1" x14ac:dyDescent="0.2">
      <c r="A55" s="23"/>
      <c r="B55" s="24"/>
      <c r="C55" s="24"/>
      <c r="D55" s="24"/>
      <c r="E55" s="24"/>
      <c r="F55" s="24"/>
      <c r="G55" s="24"/>
      <c r="H55" s="24"/>
      <c r="I55" s="25"/>
      <c r="J55" s="26">
        <f>$D$11</f>
        <v>0</v>
      </c>
      <c r="K55" s="27">
        <f>$D$11</f>
        <v>0</v>
      </c>
      <c r="L55" s="28">
        <f>$D$11</f>
        <v>0</v>
      </c>
      <c r="M55" s="29">
        <f>$D$11</f>
        <v>0</v>
      </c>
      <c r="N55" s="28">
        <f>$F$11</f>
        <v>8</v>
      </c>
      <c r="O55" s="28">
        <f>$F$11</f>
        <v>8</v>
      </c>
      <c r="P55" s="28">
        <f>$F$11</f>
        <v>8</v>
      </c>
      <c r="Q55" s="26">
        <f>$F$11</f>
        <v>8</v>
      </c>
      <c r="R55" s="30"/>
      <c r="S55" s="30"/>
      <c r="T55" s="25"/>
      <c r="U55" s="26">
        <f>$D$12</f>
        <v>8</v>
      </c>
      <c r="V55" s="27">
        <f>$D$12</f>
        <v>8</v>
      </c>
      <c r="W55" s="28">
        <f>$D$12</f>
        <v>8</v>
      </c>
      <c r="X55" s="29">
        <f>$D$12</f>
        <v>8</v>
      </c>
      <c r="Y55" s="28">
        <f>$F$12</f>
        <v>0</v>
      </c>
      <c r="Z55" s="28">
        <f>$F$12</f>
        <v>0</v>
      </c>
      <c r="AA55" s="27">
        <f>$F$12</f>
        <v>0</v>
      </c>
      <c r="AB55" s="26">
        <f>$F$12</f>
        <v>0</v>
      </c>
      <c r="AC55" s="25"/>
      <c r="AD55" s="31"/>
      <c r="AE55" s="32"/>
      <c r="AF55" s="33"/>
      <c r="AG55" s="34"/>
      <c r="AH55" s="63"/>
      <c r="AI55" s="63"/>
      <c r="AJ55" s="34"/>
      <c r="AK55" s="34"/>
    </row>
    <row r="56" spans="1:37" ht="15" customHeight="1" x14ac:dyDescent="0.25">
      <c r="A56" s="4"/>
      <c r="B56" s="5"/>
      <c r="C56" s="5"/>
      <c r="D56" s="96"/>
      <c r="E56" s="96"/>
      <c r="F56" s="96"/>
      <c r="G56" s="96"/>
      <c r="H56" s="5"/>
      <c r="I56" s="98">
        <f>$B$11</f>
        <v>39</v>
      </c>
      <c r="J56" s="99"/>
      <c r="K56" s="104">
        <f>IF($F$11&gt;0,$C$11,0)</f>
        <v>17</v>
      </c>
      <c r="L56" s="104"/>
      <c r="M56" s="36"/>
      <c r="N56" s="37"/>
      <c r="O56" s="105">
        <f>IF($D$11&gt;0,$C$11,0)</f>
        <v>0</v>
      </c>
      <c r="P56" s="105"/>
      <c r="Q56" s="7"/>
      <c r="R56" s="7"/>
      <c r="S56" s="7"/>
      <c r="T56" s="98">
        <f>$B$12</f>
        <v>25</v>
      </c>
      <c r="U56" s="99"/>
      <c r="V56" s="104">
        <f>IF($F$12&gt;0,$C$12,0)</f>
        <v>0</v>
      </c>
      <c r="W56" s="104"/>
      <c r="X56" s="36"/>
      <c r="Y56" s="37"/>
      <c r="Z56" s="105">
        <f>IF($D$12&gt;0,$C$12,0)</f>
        <v>11</v>
      </c>
      <c r="AA56" s="105"/>
      <c r="AB56" s="7"/>
      <c r="AC56" s="100"/>
      <c r="AD56" s="101"/>
      <c r="AE56" s="38"/>
      <c r="AF56" s="12"/>
      <c r="AG56" s="9"/>
      <c r="AH56" s="64"/>
      <c r="AI56" s="64"/>
      <c r="AJ56" s="9"/>
      <c r="AK56" s="9"/>
    </row>
    <row r="57" spans="1:37" ht="8.25" customHeight="1" x14ac:dyDescent="0.25">
      <c r="A57" s="4"/>
      <c r="B57" s="5"/>
      <c r="C57" s="5"/>
      <c r="D57" s="5"/>
      <c r="E57" s="5"/>
      <c r="F57" s="5"/>
      <c r="G57" s="5"/>
      <c r="H57" s="5"/>
      <c r="I57" s="99"/>
      <c r="J57" s="99"/>
      <c r="K57" s="37"/>
      <c r="L57" s="37"/>
      <c r="M57" s="36"/>
      <c r="N57" s="37"/>
      <c r="O57" s="37"/>
      <c r="P57" s="37"/>
      <c r="Q57" s="7"/>
      <c r="R57" s="7"/>
      <c r="S57" s="7"/>
      <c r="T57" s="99"/>
      <c r="U57" s="99"/>
      <c r="V57" s="37"/>
      <c r="W57" s="37"/>
      <c r="X57" s="36"/>
      <c r="Y57" s="37"/>
      <c r="Z57" s="37"/>
      <c r="AA57" s="37"/>
      <c r="AB57" s="7"/>
      <c r="AC57" s="100"/>
      <c r="AD57" s="101"/>
      <c r="AF57" s="12"/>
      <c r="AG57" s="9"/>
      <c r="AH57" s="64"/>
      <c r="AI57" s="64"/>
      <c r="AJ57" s="9"/>
      <c r="AK57" s="9"/>
    </row>
    <row r="58" spans="1:37" ht="20.25" customHeight="1" x14ac:dyDescent="0.25">
      <c r="A58" s="4"/>
      <c r="B58" s="5"/>
      <c r="C58" s="5"/>
      <c r="D58" s="5"/>
      <c r="E58" s="5"/>
      <c r="F58" s="5"/>
      <c r="G58" s="5"/>
      <c r="H58" s="5"/>
      <c r="I58" s="6"/>
      <c r="J58" s="7"/>
      <c r="K58" s="37"/>
      <c r="L58" s="37"/>
      <c r="M58" s="37"/>
      <c r="N58" s="37"/>
      <c r="O58" s="37"/>
      <c r="P58" s="37"/>
      <c r="Q58" s="7"/>
      <c r="R58" s="7"/>
      <c r="S58" s="7"/>
      <c r="T58" s="6"/>
      <c r="U58" s="7"/>
      <c r="V58" s="37"/>
      <c r="W58" s="37"/>
      <c r="X58" s="37"/>
      <c r="Y58" s="37"/>
      <c r="Z58" s="37"/>
      <c r="AA58" s="37"/>
      <c r="AB58" s="7"/>
      <c r="AC58" s="6"/>
      <c r="AD58" s="11"/>
      <c r="AF58" s="12"/>
      <c r="AG58" s="9"/>
      <c r="AH58" s="64"/>
      <c r="AI58" s="64"/>
      <c r="AJ58" s="9"/>
      <c r="AK58" s="9"/>
    </row>
    <row r="59" spans="1:37" ht="13.5" customHeight="1" x14ac:dyDescent="0.2">
      <c r="A59" s="4"/>
      <c r="B59" s="5"/>
      <c r="C59" s="5"/>
      <c r="D59" s="5"/>
      <c r="E59" s="5"/>
      <c r="F59" s="5"/>
      <c r="G59" s="5"/>
      <c r="H59" s="5"/>
      <c r="I59" s="97" t="s">
        <v>12</v>
      </c>
      <c r="J59" s="97"/>
      <c r="K59" s="111">
        <f>nine</f>
        <v>-6.5</v>
      </c>
      <c r="L59" s="111"/>
      <c r="M59" s="111"/>
      <c r="N59" s="111"/>
      <c r="O59" s="111"/>
      <c r="P59" s="111"/>
      <c r="Q59" s="7"/>
      <c r="R59" s="7"/>
      <c r="S59" s="7"/>
      <c r="T59" s="97" t="s">
        <v>13</v>
      </c>
      <c r="U59" s="97"/>
      <c r="V59" s="111">
        <f>ten</f>
        <v>-3</v>
      </c>
      <c r="W59" s="111"/>
      <c r="X59" s="111"/>
      <c r="Y59" s="111"/>
      <c r="Z59" s="111"/>
      <c r="AA59" s="111"/>
      <c r="AB59" s="7"/>
      <c r="AC59" s="107"/>
      <c r="AD59" s="108"/>
      <c r="AF59" s="12"/>
      <c r="AG59" s="9"/>
      <c r="AH59" s="64"/>
      <c r="AI59" s="64"/>
      <c r="AJ59" s="9"/>
      <c r="AK59" s="9"/>
    </row>
    <row r="60" spans="1:37" ht="6.75" customHeight="1" x14ac:dyDescent="0.25">
      <c r="A60" s="4"/>
      <c r="B60" s="5"/>
      <c r="C60" s="5"/>
      <c r="D60" s="5"/>
      <c r="E60" s="5"/>
      <c r="F60" s="5"/>
      <c r="G60" s="5"/>
      <c r="H60" s="5"/>
      <c r="I60" s="97"/>
      <c r="J60" s="97"/>
      <c r="K60" s="37"/>
      <c r="L60" s="37"/>
      <c r="M60" s="37"/>
      <c r="N60" s="37"/>
      <c r="O60" s="37"/>
      <c r="P60" s="37"/>
      <c r="Q60" s="7"/>
      <c r="R60" s="7"/>
      <c r="S60" s="7"/>
      <c r="T60" s="97"/>
      <c r="U60" s="97"/>
      <c r="V60" s="37"/>
      <c r="W60" s="37"/>
      <c r="X60" s="37"/>
      <c r="Y60" s="37"/>
      <c r="Z60" s="37"/>
      <c r="AA60" s="37"/>
      <c r="AB60" s="7"/>
      <c r="AC60" s="107"/>
      <c r="AD60" s="108"/>
      <c r="AF60" s="12"/>
      <c r="AG60" s="9"/>
      <c r="AH60" s="64"/>
      <c r="AI60" s="64"/>
      <c r="AJ60" s="9"/>
      <c r="AK60" s="9"/>
    </row>
    <row r="61" spans="1:37" ht="13.5" customHeight="1" x14ac:dyDescent="0.25">
      <c r="A61" s="4"/>
      <c r="B61" s="5"/>
      <c r="C61" s="5"/>
      <c r="D61" s="15"/>
      <c r="E61" s="96"/>
      <c r="F61" s="96"/>
      <c r="G61" s="15"/>
      <c r="H61" s="5"/>
      <c r="I61" s="6"/>
      <c r="J61" s="7"/>
      <c r="K61" s="18">
        <f>$D$13</f>
        <v>0</v>
      </c>
      <c r="L61" s="109">
        <f>$E$13</f>
        <v>0</v>
      </c>
      <c r="M61" s="110"/>
      <c r="N61" s="110"/>
      <c r="O61" s="110"/>
      <c r="P61" s="19">
        <f>$F$13</f>
        <v>12</v>
      </c>
      <c r="Q61" s="7"/>
      <c r="R61" s="7"/>
      <c r="S61" s="7"/>
      <c r="T61" s="6"/>
      <c r="U61" s="7"/>
      <c r="V61" s="18">
        <f>$D$14</f>
        <v>13</v>
      </c>
      <c r="W61" s="109">
        <f>$E$14</f>
        <v>0</v>
      </c>
      <c r="X61" s="110"/>
      <c r="Y61" s="110"/>
      <c r="Z61" s="110"/>
      <c r="AA61" s="19">
        <f>$F$14</f>
        <v>0</v>
      </c>
      <c r="AB61" s="7"/>
      <c r="AC61" s="6"/>
      <c r="AD61" s="11"/>
      <c r="AE61" s="21"/>
      <c r="AF61" s="12"/>
      <c r="AG61" s="9"/>
      <c r="AH61" s="64"/>
      <c r="AI61" s="64"/>
      <c r="AJ61" s="9"/>
      <c r="AK61" s="9"/>
    </row>
    <row r="62" spans="1:37" s="35" customFormat="1" ht="6" customHeight="1" x14ac:dyDescent="0.2">
      <c r="A62" s="23"/>
      <c r="B62" s="24"/>
      <c r="C62" s="24"/>
      <c r="D62" s="24"/>
      <c r="E62" s="24"/>
      <c r="F62" s="24"/>
      <c r="G62" s="24"/>
      <c r="H62" s="24"/>
      <c r="I62" s="25"/>
      <c r="J62" s="26">
        <f>$D$13</f>
        <v>0</v>
      </c>
      <c r="K62" s="27">
        <f>$D$13</f>
        <v>0</v>
      </c>
      <c r="L62" s="28">
        <f>$D$13</f>
        <v>0</v>
      </c>
      <c r="M62" s="29">
        <f>$D$13</f>
        <v>0</v>
      </c>
      <c r="N62" s="28">
        <f>$F$13</f>
        <v>12</v>
      </c>
      <c r="O62" s="28">
        <f>$F$13</f>
        <v>12</v>
      </c>
      <c r="P62" s="27">
        <f>$F$13</f>
        <v>12</v>
      </c>
      <c r="Q62" s="26">
        <f>$F$13</f>
        <v>12</v>
      </c>
      <c r="R62" s="30"/>
      <c r="S62" s="30"/>
      <c r="T62" s="25"/>
      <c r="U62" s="26">
        <f>$D$14</f>
        <v>13</v>
      </c>
      <c r="V62" s="27">
        <f>$D$14</f>
        <v>13</v>
      </c>
      <c r="W62" s="28">
        <f>$D$14</f>
        <v>13</v>
      </c>
      <c r="X62" s="29">
        <f>$D$14</f>
        <v>13</v>
      </c>
      <c r="Y62" s="28">
        <f>$F$14</f>
        <v>0</v>
      </c>
      <c r="Z62" s="28">
        <f>$F$14</f>
        <v>0</v>
      </c>
      <c r="AA62" s="27">
        <f>$F$14</f>
        <v>0</v>
      </c>
      <c r="AB62" s="26">
        <f>$F$14</f>
        <v>0</v>
      </c>
      <c r="AC62" s="25"/>
      <c r="AD62" s="31"/>
      <c r="AE62" s="32"/>
      <c r="AF62" s="33"/>
      <c r="AG62" s="34"/>
      <c r="AH62" s="63"/>
      <c r="AI62" s="63"/>
      <c r="AJ62" s="34"/>
      <c r="AK62" s="34"/>
    </row>
    <row r="63" spans="1:37" ht="15" customHeight="1" x14ac:dyDescent="0.25">
      <c r="A63" s="4"/>
      <c r="B63" s="5"/>
      <c r="C63" s="5"/>
      <c r="D63" s="96"/>
      <c r="E63" s="96"/>
      <c r="F63" s="96"/>
      <c r="G63" s="96"/>
      <c r="H63" s="5"/>
      <c r="I63" s="98">
        <f>$B$13</f>
        <v>29</v>
      </c>
      <c r="J63" s="99"/>
      <c r="K63" s="104">
        <f>IF($F$13&gt;0,$C$13,0)</f>
        <v>8</v>
      </c>
      <c r="L63" s="104"/>
      <c r="M63" s="36"/>
      <c r="N63" s="37"/>
      <c r="O63" s="105">
        <f>IF($D$13&gt;0,$C$13,0)</f>
        <v>0</v>
      </c>
      <c r="P63" s="105"/>
      <c r="Q63" s="7"/>
      <c r="R63" s="7"/>
      <c r="S63" s="7"/>
      <c r="T63" s="98">
        <f>$B$14</f>
        <v>32</v>
      </c>
      <c r="U63" s="99"/>
      <c r="V63" s="104">
        <f>IF($F$14&gt;0,$C$14,0)</f>
        <v>0</v>
      </c>
      <c r="W63" s="104"/>
      <c r="X63" s="36"/>
      <c r="Y63" s="37"/>
      <c r="Z63" s="105">
        <f>IF($D$14&gt;0,$C$14,0)</f>
        <v>13</v>
      </c>
      <c r="AA63" s="105"/>
      <c r="AB63" s="7"/>
      <c r="AC63" s="100"/>
      <c r="AD63" s="101"/>
      <c r="AE63" s="38"/>
      <c r="AF63" s="12"/>
      <c r="AG63" s="9"/>
      <c r="AH63" s="64"/>
      <c r="AI63" s="64"/>
      <c r="AJ63" s="9"/>
      <c r="AK63" s="9"/>
    </row>
    <row r="64" spans="1:37" ht="8.25" customHeight="1" x14ac:dyDescent="0.25">
      <c r="A64" s="4"/>
      <c r="B64" s="5"/>
      <c r="C64" s="5"/>
      <c r="D64" s="5"/>
      <c r="E64" s="5"/>
      <c r="F64" s="5"/>
      <c r="G64" s="5"/>
      <c r="H64" s="5"/>
      <c r="I64" s="99"/>
      <c r="J64" s="99"/>
      <c r="K64" s="37"/>
      <c r="L64" s="37"/>
      <c r="M64" s="36"/>
      <c r="N64" s="37"/>
      <c r="O64" s="37"/>
      <c r="P64" s="37"/>
      <c r="Q64" s="7"/>
      <c r="R64" s="7"/>
      <c r="S64" s="7"/>
      <c r="T64" s="99"/>
      <c r="U64" s="99"/>
      <c r="V64" s="37"/>
      <c r="W64" s="37"/>
      <c r="X64" s="36"/>
      <c r="Y64" s="37"/>
      <c r="Z64" s="37"/>
      <c r="AA64" s="37"/>
      <c r="AB64" s="7"/>
      <c r="AC64" s="100"/>
      <c r="AD64" s="101"/>
      <c r="AF64" s="12"/>
      <c r="AG64" s="9"/>
      <c r="AH64" s="64"/>
      <c r="AI64" s="64"/>
      <c r="AJ64" s="9"/>
      <c r="AK64" s="9"/>
    </row>
    <row r="65" spans="1:37" ht="20.25" customHeight="1" x14ac:dyDescent="0.25">
      <c r="A65" s="4"/>
      <c r="B65" s="5"/>
      <c r="C65" s="5"/>
      <c r="D65" s="5"/>
      <c r="E65" s="5"/>
      <c r="F65" s="5"/>
      <c r="G65" s="5"/>
      <c r="H65" s="5"/>
      <c r="I65" s="6"/>
      <c r="J65" s="7"/>
      <c r="K65" s="37"/>
      <c r="L65" s="37"/>
      <c r="M65" s="37"/>
      <c r="N65" s="37"/>
      <c r="O65" s="37"/>
      <c r="P65" s="37"/>
      <c r="Q65" s="7"/>
      <c r="R65" s="7"/>
      <c r="S65" s="7"/>
      <c r="T65" s="6"/>
      <c r="U65" s="7"/>
      <c r="V65" s="37"/>
      <c r="W65" s="37"/>
      <c r="X65" s="37"/>
      <c r="Y65" s="37"/>
      <c r="Z65" s="37"/>
      <c r="AA65" s="37"/>
      <c r="AB65" s="7"/>
      <c r="AC65" s="6"/>
      <c r="AD65" s="11"/>
      <c r="AF65" s="12"/>
      <c r="AG65" s="9"/>
      <c r="AH65" s="64"/>
      <c r="AI65" s="64"/>
      <c r="AJ65" s="9"/>
      <c r="AK65" s="9"/>
    </row>
    <row r="66" spans="1:37" ht="13.5" customHeight="1" x14ac:dyDescent="0.2">
      <c r="A66" s="4"/>
      <c r="B66" s="5"/>
      <c r="C66" s="5"/>
      <c r="D66" s="5"/>
      <c r="E66" s="5"/>
      <c r="F66" s="5"/>
      <c r="G66" s="5"/>
      <c r="H66" s="5"/>
      <c r="I66" s="97" t="s">
        <v>14</v>
      </c>
      <c r="J66" s="97"/>
      <c r="K66" s="111">
        <f>eleven</f>
        <v>5</v>
      </c>
      <c r="L66" s="111"/>
      <c r="M66" s="111"/>
      <c r="N66" s="111"/>
      <c r="O66" s="111"/>
      <c r="P66" s="111"/>
      <c r="Q66" s="7"/>
      <c r="R66" s="7"/>
      <c r="S66" s="7"/>
      <c r="T66" s="97" t="s">
        <v>15</v>
      </c>
      <c r="U66" s="97"/>
      <c r="V66" s="111">
        <f>twelve</f>
        <v>-3.5</v>
      </c>
      <c r="W66" s="111"/>
      <c r="X66" s="111"/>
      <c r="Y66" s="111"/>
      <c r="Z66" s="111"/>
      <c r="AA66" s="111"/>
      <c r="AB66" s="7"/>
      <c r="AC66" s="107"/>
      <c r="AD66" s="108"/>
      <c r="AF66" s="12"/>
      <c r="AG66" s="9"/>
      <c r="AH66" s="64"/>
      <c r="AI66" s="64"/>
      <c r="AJ66" s="9"/>
      <c r="AK66" s="9"/>
    </row>
    <row r="67" spans="1:37" ht="6.75" customHeight="1" x14ac:dyDescent="0.25">
      <c r="A67" s="4"/>
      <c r="B67" s="5"/>
      <c r="C67" s="5"/>
      <c r="D67" s="5"/>
      <c r="E67" s="5"/>
      <c r="F67" s="5"/>
      <c r="G67" s="5"/>
      <c r="H67" s="5"/>
      <c r="I67" s="97"/>
      <c r="J67" s="97"/>
      <c r="K67" s="37"/>
      <c r="L67" s="37"/>
      <c r="M67" s="37"/>
      <c r="N67" s="37"/>
      <c r="O67" s="37"/>
      <c r="P67" s="37"/>
      <c r="Q67" s="7"/>
      <c r="R67" s="7"/>
      <c r="S67" s="7"/>
      <c r="T67" s="97"/>
      <c r="U67" s="97"/>
      <c r="V67" s="37"/>
      <c r="W67" s="37"/>
      <c r="X67" s="37"/>
      <c r="Y67" s="37"/>
      <c r="Z67" s="37"/>
      <c r="AA67" s="37"/>
      <c r="AB67" s="7"/>
      <c r="AC67" s="107"/>
      <c r="AD67" s="108"/>
      <c r="AF67" s="12"/>
      <c r="AG67" s="9"/>
      <c r="AH67" s="64"/>
      <c r="AI67" s="64"/>
      <c r="AJ67" s="9"/>
      <c r="AK67" s="9"/>
    </row>
    <row r="68" spans="1:37" ht="13.5" customHeight="1" x14ac:dyDescent="0.25">
      <c r="A68" s="4"/>
      <c r="B68" s="5"/>
      <c r="C68" s="5"/>
      <c r="D68" s="15"/>
      <c r="E68" s="96"/>
      <c r="F68" s="96"/>
      <c r="G68" s="15"/>
      <c r="H68" s="5"/>
      <c r="I68" s="6"/>
      <c r="J68" s="7"/>
      <c r="K68" s="18">
        <f>$D$15</f>
        <v>0</v>
      </c>
      <c r="L68" s="109">
        <f>$E$15</f>
        <v>0</v>
      </c>
      <c r="M68" s="110"/>
      <c r="N68" s="110"/>
      <c r="O68" s="110"/>
      <c r="P68" s="19">
        <f>$F$15</f>
        <v>7</v>
      </c>
      <c r="Q68" s="7"/>
      <c r="R68" s="7"/>
      <c r="S68" s="7"/>
      <c r="T68" s="6"/>
      <c r="U68" s="7"/>
      <c r="V68" s="18">
        <f>$D$16</f>
        <v>9</v>
      </c>
      <c r="W68" s="109">
        <f>$E$16</f>
        <v>0</v>
      </c>
      <c r="X68" s="110"/>
      <c r="Y68" s="110"/>
      <c r="Z68" s="110"/>
      <c r="AA68" s="19">
        <f>$F$16</f>
        <v>0</v>
      </c>
      <c r="AB68" s="7"/>
      <c r="AC68" s="6"/>
      <c r="AD68" s="11"/>
      <c r="AE68" s="21"/>
      <c r="AF68" s="12"/>
      <c r="AG68" s="9"/>
      <c r="AH68" s="64"/>
      <c r="AI68" s="64"/>
      <c r="AJ68" s="9"/>
      <c r="AK68" s="9"/>
    </row>
    <row r="69" spans="1:37" s="35" customFormat="1" ht="6" customHeight="1" x14ac:dyDescent="0.2">
      <c r="A69" s="23"/>
      <c r="B69" s="24"/>
      <c r="C69" s="24"/>
      <c r="D69" s="24"/>
      <c r="E69" s="24"/>
      <c r="F69" s="24"/>
      <c r="G69" s="24"/>
      <c r="H69" s="24"/>
      <c r="I69" s="25"/>
      <c r="J69" s="26">
        <f>$D$15</f>
        <v>0</v>
      </c>
      <c r="K69" s="27">
        <f>$D$15</f>
        <v>0</v>
      </c>
      <c r="L69" s="28">
        <f>$D$15</f>
        <v>0</v>
      </c>
      <c r="M69" s="29">
        <f>$D$15</f>
        <v>0</v>
      </c>
      <c r="N69" s="28">
        <f>$F$15</f>
        <v>7</v>
      </c>
      <c r="O69" s="28">
        <f>$F$15</f>
        <v>7</v>
      </c>
      <c r="P69" s="27">
        <f>$F$15</f>
        <v>7</v>
      </c>
      <c r="Q69" s="26">
        <f>$F$15</f>
        <v>7</v>
      </c>
      <c r="R69" s="30"/>
      <c r="S69" s="30"/>
      <c r="T69" s="25"/>
      <c r="U69" s="26">
        <f>$D$16</f>
        <v>9</v>
      </c>
      <c r="V69" s="27">
        <f>$D$16</f>
        <v>9</v>
      </c>
      <c r="W69" s="28">
        <f>$D$16</f>
        <v>9</v>
      </c>
      <c r="X69" s="29">
        <f>$D$16</f>
        <v>9</v>
      </c>
      <c r="Y69" s="28">
        <f>$F$16</f>
        <v>0</v>
      </c>
      <c r="Z69" s="28">
        <f>$F$16</f>
        <v>0</v>
      </c>
      <c r="AA69" s="27">
        <f>$F$16</f>
        <v>0</v>
      </c>
      <c r="AB69" s="26">
        <f>$F$16</f>
        <v>0</v>
      </c>
      <c r="AC69" s="25"/>
      <c r="AD69" s="31"/>
      <c r="AE69" s="32"/>
      <c r="AF69" s="33"/>
      <c r="AG69" s="34"/>
      <c r="AH69" s="63"/>
      <c r="AI69" s="63"/>
      <c r="AJ69" s="34"/>
      <c r="AK69" s="34"/>
    </row>
    <row r="70" spans="1:37" ht="15" customHeight="1" x14ac:dyDescent="0.25">
      <c r="A70" s="4"/>
      <c r="B70" s="5"/>
      <c r="C70" s="5"/>
      <c r="D70" s="96"/>
      <c r="E70" s="96"/>
      <c r="F70" s="96"/>
      <c r="G70" s="96"/>
      <c r="H70" s="5" t="s">
        <v>29</v>
      </c>
      <c r="I70" s="98">
        <f>$B$15</f>
        <v>36</v>
      </c>
      <c r="J70" s="99"/>
      <c r="K70" s="104">
        <f>IF($F$15&gt;0,$C$15,0)</f>
        <v>23</v>
      </c>
      <c r="L70" s="104"/>
      <c r="M70" s="36"/>
      <c r="N70" s="37"/>
      <c r="O70" s="105">
        <f>IF($D$15&gt;0,$C$15,0)</f>
        <v>0</v>
      </c>
      <c r="P70" s="105"/>
      <c r="Q70" s="7"/>
      <c r="R70" s="7"/>
      <c r="S70" s="7"/>
      <c r="T70" s="98">
        <f>$B$16</f>
        <v>31</v>
      </c>
      <c r="U70" s="99"/>
      <c r="V70" s="104">
        <f>IF($F$16&gt;0,$C$16,0)</f>
        <v>0</v>
      </c>
      <c r="W70" s="104"/>
      <c r="X70" s="36"/>
      <c r="Y70" s="37"/>
      <c r="Z70" s="105">
        <f>IF($D$16&gt;0,$C$16,0)</f>
        <v>12</v>
      </c>
      <c r="AA70" s="105"/>
      <c r="AB70" s="7"/>
      <c r="AC70" s="100"/>
      <c r="AD70" s="101"/>
      <c r="AE70" s="38"/>
      <c r="AF70" s="12"/>
      <c r="AG70" s="9"/>
      <c r="AH70" s="64"/>
      <c r="AI70" s="64"/>
      <c r="AJ70" s="9"/>
      <c r="AK70" s="9"/>
    </row>
    <row r="71" spans="1:37" ht="8.25" customHeight="1" x14ac:dyDescent="0.25">
      <c r="A71" s="4"/>
      <c r="B71" s="5"/>
      <c r="C71" s="5"/>
      <c r="D71" s="5"/>
      <c r="E71" s="5"/>
      <c r="F71" s="5"/>
      <c r="G71" s="5"/>
      <c r="H71" s="5"/>
      <c r="I71" s="99"/>
      <c r="J71" s="99"/>
      <c r="K71" s="37"/>
      <c r="L71" s="37"/>
      <c r="M71" s="36"/>
      <c r="N71" s="37"/>
      <c r="O71" s="37"/>
      <c r="P71" s="37"/>
      <c r="Q71" s="7"/>
      <c r="R71" s="7"/>
      <c r="S71" s="7"/>
      <c r="T71" s="99"/>
      <c r="U71" s="99"/>
      <c r="V71" s="37"/>
      <c r="W71" s="37"/>
      <c r="X71" s="36"/>
      <c r="Y71" s="37"/>
      <c r="Z71" s="37"/>
      <c r="AA71" s="37"/>
      <c r="AB71" s="7"/>
      <c r="AC71" s="100"/>
      <c r="AD71" s="101"/>
      <c r="AF71" s="40"/>
      <c r="AH71" s="4"/>
      <c r="AI71" s="4"/>
    </row>
    <row r="72" spans="1:37" ht="20.25" customHeight="1" x14ac:dyDescent="0.25">
      <c r="A72" s="4"/>
      <c r="B72" s="5"/>
      <c r="C72" s="5"/>
      <c r="D72" s="5"/>
      <c r="E72" s="5"/>
      <c r="F72" s="5"/>
      <c r="G72" s="5"/>
      <c r="H72" s="5"/>
      <c r="I72" s="6"/>
      <c r="J72" s="7"/>
      <c r="K72" s="37"/>
      <c r="L72" s="37"/>
      <c r="M72" s="37"/>
      <c r="N72" s="37"/>
      <c r="O72" s="37"/>
      <c r="P72" s="37"/>
      <c r="Q72" s="7"/>
      <c r="R72" s="7"/>
      <c r="S72" s="7"/>
      <c r="T72" s="6"/>
      <c r="U72" s="7"/>
      <c r="V72" s="37"/>
      <c r="W72" s="37"/>
      <c r="X72" s="37"/>
      <c r="Y72" s="37"/>
      <c r="Z72" s="37"/>
      <c r="AA72" s="37"/>
      <c r="AB72" s="7"/>
      <c r="AC72" s="6"/>
      <c r="AD72" s="11"/>
      <c r="AF72" s="40"/>
      <c r="AH72" s="4"/>
      <c r="AI72" s="4"/>
    </row>
    <row r="73" spans="1:37" ht="13.5" customHeight="1" x14ac:dyDescent="0.2">
      <c r="A73" s="4"/>
      <c r="B73" s="5"/>
      <c r="C73" s="5"/>
      <c r="D73" s="5"/>
      <c r="E73" s="5"/>
      <c r="F73" s="5"/>
      <c r="G73" s="5"/>
      <c r="H73" s="5"/>
      <c r="I73" s="97" t="s">
        <v>16</v>
      </c>
      <c r="J73" s="97"/>
      <c r="K73" s="111">
        <f>thirteen</f>
        <v>2.5</v>
      </c>
      <c r="L73" s="111"/>
      <c r="M73" s="111"/>
      <c r="N73" s="111"/>
      <c r="O73" s="111"/>
      <c r="P73" s="111"/>
      <c r="Q73" s="7"/>
      <c r="R73" s="7"/>
      <c r="S73" s="7"/>
      <c r="T73" s="97" t="s">
        <v>17</v>
      </c>
      <c r="U73" s="97"/>
      <c r="V73" s="111">
        <f>fourteen</f>
        <v>-3</v>
      </c>
      <c r="W73" s="111"/>
      <c r="X73" s="111"/>
      <c r="Y73" s="111"/>
      <c r="Z73" s="111"/>
      <c r="AA73" s="111"/>
      <c r="AB73" s="7"/>
      <c r="AC73" s="107"/>
      <c r="AD73" s="108"/>
      <c r="AF73" s="40"/>
      <c r="AH73" s="4"/>
      <c r="AI73" s="4"/>
    </row>
    <row r="74" spans="1:37" ht="6.75" customHeight="1" x14ac:dyDescent="0.25">
      <c r="A74" s="4"/>
      <c r="B74" s="5"/>
      <c r="C74" s="5"/>
      <c r="D74" s="5"/>
      <c r="E74" s="5"/>
      <c r="F74" s="5"/>
      <c r="G74" s="5"/>
      <c r="H74" s="5"/>
      <c r="I74" s="97"/>
      <c r="J74" s="97"/>
      <c r="K74" s="37"/>
      <c r="L74" s="37"/>
      <c r="M74" s="37"/>
      <c r="N74" s="37"/>
      <c r="O74" s="37"/>
      <c r="P74" s="37"/>
      <c r="Q74" s="7"/>
      <c r="R74" s="7"/>
      <c r="S74" s="7"/>
      <c r="T74" s="97"/>
      <c r="U74" s="97"/>
      <c r="V74" s="37"/>
      <c r="W74" s="37"/>
      <c r="X74" s="37"/>
      <c r="Y74" s="37"/>
      <c r="Z74" s="37"/>
      <c r="AA74" s="37"/>
      <c r="AB74" s="7"/>
      <c r="AC74" s="107"/>
      <c r="AD74" s="108"/>
      <c r="AF74" s="40"/>
      <c r="AH74" s="4"/>
      <c r="AI74" s="4"/>
    </row>
    <row r="75" spans="1:37" ht="13.5" customHeight="1" x14ac:dyDescent="0.25">
      <c r="A75" s="4"/>
      <c r="B75" s="5"/>
      <c r="C75" s="5"/>
      <c r="D75" s="15"/>
      <c r="E75" s="96"/>
      <c r="F75" s="96"/>
      <c r="G75" s="15"/>
      <c r="H75" s="5"/>
      <c r="I75" s="6"/>
      <c r="J75" s="7"/>
      <c r="K75" s="18">
        <f>$D$17</f>
        <v>0</v>
      </c>
      <c r="L75" s="109">
        <f>$E$17</f>
        <v>0</v>
      </c>
      <c r="M75" s="110"/>
      <c r="N75" s="110"/>
      <c r="O75" s="110"/>
      <c r="P75" s="19">
        <f>$F$17</f>
        <v>5</v>
      </c>
      <c r="Q75" s="7"/>
      <c r="R75" s="7"/>
      <c r="S75" s="7"/>
      <c r="T75" s="6"/>
      <c r="U75" s="7"/>
      <c r="V75" s="18">
        <f>$D$18</f>
        <v>5</v>
      </c>
      <c r="W75" s="109">
        <f>$E$18</f>
        <v>0</v>
      </c>
      <c r="X75" s="110"/>
      <c r="Y75" s="110"/>
      <c r="Z75" s="110"/>
      <c r="AA75" s="19">
        <f>$F$18</f>
        <v>0</v>
      </c>
      <c r="AB75" s="7"/>
      <c r="AC75" s="6"/>
      <c r="AD75" s="11"/>
      <c r="AE75" s="21"/>
      <c r="AF75" s="40"/>
      <c r="AH75" s="4"/>
      <c r="AI75" s="4"/>
    </row>
    <row r="76" spans="1:37" s="35" customFormat="1" ht="6" customHeight="1" x14ac:dyDescent="0.2">
      <c r="A76" s="23"/>
      <c r="B76" s="24"/>
      <c r="C76" s="24"/>
      <c r="D76" s="24"/>
      <c r="E76" s="24"/>
      <c r="F76" s="24"/>
      <c r="G76" s="24"/>
      <c r="H76" s="24"/>
      <c r="I76" s="25"/>
      <c r="J76" s="26">
        <f>$D$17</f>
        <v>0</v>
      </c>
      <c r="K76" s="27">
        <f>$D$17</f>
        <v>0</v>
      </c>
      <c r="L76" s="28">
        <f>$D$17</f>
        <v>0</v>
      </c>
      <c r="M76" s="29">
        <f>$D$17</f>
        <v>0</v>
      </c>
      <c r="N76" s="28">
        <f>$F$17</f>
        <v>5</v>
      </c>
      <c r="O76" s="28">
        <f>$F$17</f>
        <v>5</v>
      </c>
      <c r="P76" s="27">
        <f>$F$17</f>
        <v>5</v>
      </c>
      <c r="Q76" s="26">
        <f>$F$17</f>
        <v>5</v>
      </c>
      <c r="R76" s="30"/>
      <c r="S76" s="30"/>
      <c r="T76" s="25"/>
      <c r="U76" s="26">
        <f>$D$18</f>
        <v>5</v>
      </c>
      <c r="V76" s="27">
        <f>$D$18</f>
        <v>5</v>
      </c>
      <c r="W76" s="28">
        <f>$D$18</f>
        <v>5</v>
      </c>
      <c r="X76" s="29">
        <f>$D$18</f>
        <v>5</v>
      </c>
      <c r="Y76" s="28">
        <f>$F$18</f>
        <v>0</v>
      </c>
      <c r="Z76" s="28">
        <f>$F$18</f>
        <v>0</v>
      </c>
      <c r="AA76" s="27">
        <f>$F$18</f>
        <v>0</v>
      </c>
      <c r="AB76" s="26">
        <f>$F$18</f>
        <v>0</v>
      </c>
      <c r="AC76" s="25"/>
      <c r="AD76" s="31"/>
      <c r="AE76" s="32"/>
      <c r="AF76" s="41"/>
      <c r="AH76" s="23"/>
      <c r="AI76" s="23"/>
    </row>
    <row r="77" spans="1:37" ht="15" customHeight="1" x14ac:dyDescent="0.25">
      <c r="A77" s="4"/>
      <c r="B77" s="5"/>
      <c r="C77" s="5"/>
      <c r="D77" s="96"/>
      <c r="E77" s="96"/>
      <c r="F77" s="96"/>
      <c r="G77" s="96"/>
      <c r="H77" s="5"/>
      <c r="I77" s="98">
        <f>$B$17</f>
        <v>33</v>
      </c>
      <c r="J77" s="99"/>
      <c r="K77" s="104">
        <f>IF($F$17&gt;0,$C$17,0)</f>
        <v>19</v>
      </c>
      <c r="L77" s="104"/>
      <c r="M77" s="36"/>
      <c r="N77" s="37"/>
      <c r="O77" s="105">
        <f>IF($D$17&gt;0,$C$17,0)</f>
        <v>0</v>
      </c>
      <c r="P77" s="105"/>
      <c r="Q77" s="7"/>
      <c r="R77" s="7"/>
      <c r="S77" s="7"/>
      <c r="T77" s="98">
        <f>$B$18</f>
        <v>32</v>
      </c>
      <c r="U77" s="99"/>
      <c r="V77" s="104">
        <f>IF($F$18&gt;0,$C$18,0)</f>
        <v>0</v>
      </c>
      <c r="W77" s="104"/>
      <c r="X77" s="36"/>
      <c r="Y77" s="37"/>
      <c r="Z77" s="105">
        <f>IF($D$18&gt;0,$C$18,0)</f>
        <v>13</v>
      </c>
      <c r="AA77" s="105"/>
      <c r="AB77" s="7"/>
      <c r="AC77" s="100"/>
      <c r="AD77" s="101"/>
      <c r="AE77" s="38"/>
      <c r="AF77" s="40"/>
      <c r="AH77" s="4"/>
      <c r="AI77" s="4"/>
    </row>
    <row r="78" spans="1:37" ht="8.25" customHeight="1" x14ac:dyDescent="0.25">
      <c r="A78" s="4"/>
      <c r="B78" s="5"/>
      <c r="C78" s="5"/>
      <c r="D78" s="5"/>
      <c r="E78" s="5"/>
      <c r="F78" s="5"/>
      <c r="G78" s="5"/>
      <c r="H78" s="5"/>
      <c r="I78" s="99"/>
      <c r="J78" s="99"/>
      <c r="K78" s="37"/>
      <c r="L78" s="37"/>
      <c r="M78" s="36"/>
      <c r="N78" s="37"/>
      <c r="O78" s="37"/>
      <c r="P78" s="37"/>
      <c r="Q78" s="7"/>
      <c r="R78" s="7"/>
      <c r="S78" s="7"/>
      <c r="T78" s="99"/>
      <c r="U78" s="99"/>
      <c r="V78" s="37"/>
      <c r="W78" s="37"/>
      <c r="X78" s="36"/>
      <c r="Y78" s="37"/>
      <c r="Z78" s="37"/>
      <c r="AA78" s="37"/>
      <c r="AB78" s="7"/>
      <c r="AC78" s="100"/>
      <c r="AD78" s="101"/>
      <c r="AF78" s="40"/>
      <c r="AH78" s="4"/>
      <c r="AI78" s="4"/>
    </row>
    <row r="79" spans="1:37" ht="20.25" customHeight="1" x14ac:dyDescent="0.25">
      <c r="A79" s="4"/>
      <c r="B79" s="5"/>
      <c r="C79" s="5"/>
      <c r="D79" s="5"/>
      <c r="E79" s="5"/>
      <c r="F79" s="5"/>
      <c r="G79" s="5"/>
      <c r="H79" s="5"/>
      <c r="I79" s="6"/>
      <c r="J79" s="7"/>
      <c r="K79" s="37"/>
      <c r="L79" s="37"/>
      <c r="M79" s="37"/>
      <c r="N79" s="37"/>
      <c r="O79" s="37"/>
      <c r="P79" s="37"/>
      <c r="Q79" s="7"/>
      <c r="R79" s="7"/>
      <c r="S79" s="7"/>
      <c r="T79" s="6"/>
      <c r="U79" s="7"/>
      <c r="V79" s="37"/>
      <c r="W79" s="37"/>
      <c r="X79" s="37"/>
      <c r="Y79" s="37"/>
      <c r="Z79" s="37"/>
      <c r="AA79" s="37"/>
      <c r="AB79" s="7"/>
      <c r="AC79" s="6"/>
      <c r="AD79" s="11"/>
      <c r="AF79" s="40"/>
      <c r="AH79" s="4"/>
      <c r="AI79" s="4"/>
    </row>
    <row r="80" spans="1:37" ht="13.5" customHeight="1" x14ac:dyDescent="0.2">
      <c r="A80" s="4"/>
      <c r="B80" s="5"/>
      <c r="C80" s="5"/>
      <c r="D80" s="5"/>
      <c r="E80" s="5"/>
      <c r="F80" s="5"/>
      <c r="G80" s="5"/>
      <c r="H80" s="5"/>
      <c r="I80" s="97" t="s">
        <v>18</v>
      </c>
      <c r="J80" s="97"/>
      <c r="K80" s="111">
        <f>fifteen</f>
        <v>-3.5</v>
      </c>
      <c r="L80" s="111"/>
      <c r="M80" s="111"/>
      <c r="N80" s="111"/>
      <c r="O80" s="111"/>
      <c r="P80" s="111"/>
      <c r="Q80" s="7"/>
      <c r="R80" s="7"/>
      <c r="S80" s="7"/>
      <c r="T80" s="97" t="s">
        <v>19</v>
      </c>
      <c r="U80" s="97"/>
      <c r="V80" s="111">
        <f>sixteen</f>
        <v>-4.5</v>
      </c>
      <c r="W80" s="111"/>
      <c r="X80" s="111"/>
      <c r="Y80" s="111"/>
      <c r="Z80" s="111"/>
      <c r="AA80" s="111"/>
      <c r="AB80" s="7"/>
      <c r="AC80" s="107"/>
      <c r="AD80" s="108"/>
      <c r="AF80" s="40"/>
      <c r="AH80" s="4"/>
      <c r="AI80" s="4"/>
    </row>
    <row r="81" spans="1:35" ht="6.75" customHeight="1" x14ac:dyDescent="0.25">
      <c r="A81" s="4"/>
      <c r="B81" s="5"/>
      <c r="C81" s="5"/>
      <c r="D81" s="5"/>
      <c r="E81" s="5"/>
      <c r="F81" s="5"/>
      <c r="G81" s="5"/>
      <c r="H81" s="5"/>
      <c r="I81" s="97"/>
      <c r="J81" s="97"/>
      <c r="K81" s="37"/>
      <c r="L81" s="37"/>
      <c r="M81" s="37"/>
      <c r="N81" s="37"/>
      <c r="O81" s="37"/>
      <c r="P81" s="37"/>
      <c r="Q81" s="7"/>
      <c r="R81" s="7"/>
      <c r="S81" s="7"/>
      <c r="T81" s="97"/>
      <c r="U81" s="97"/>
      <c r="V81" s="37"/>
      <c r="W81" s="37"/>
      <c r="X81" s="37"/>
      <c r="Y81" s="37"/>
      <c r="Z81" s="37"/>
      <c r="AA81" s="37"/>
      <c r="AB81" s="7"/>
      <c r="AC81" s="107"/>
      <c r="AD81" s="108"/>
      <c r="AF81" s="40"/>
      <c r="AH81" s="4"/>
      <c r="AI81" s="4"/>
    </row>
    <row r="82" spans="1:35" ht="13.5" customHeight="1" x14ac:dyDescent="0.25">
      <c r="A82" s="4"/>
      <c r="B82" s="5"/>
      <c r="C82" s="5"/>
      <c r="D82" s="15"/>
      <c r="E82" s="96"/>
      <c r="F82" s="96"/>
      <c r="G82" s="15"/>
      <c r="H82" s="5"/>
      <c r="I82" s="6"/>
      <c r="J82" s="7"/>
      <c r="K82" s="18">
        <f>$D$19</f>
        <v>0</v>
      </c>
      <c r="L82" s="109">
        <f>$E$19</f>
        <v>0</v>
      </c>
      <c r="M82" s="110"/>
      <c r="N82" s="110"/>
      <c r="O82" s="110"/>
      <c r="P82" s="19">
        <f>$F$19</f>
        <v>11</v>
      </c>
      <c r="Q82" s="7"/>
      <c r="R82" s="7"/>
      <c r="S82" s="7"/>
      <c r="T82" s="6"/>
      <c r="U82" s="7"/>
      <c r="V82" s="18">
        <f>$D$20</f>
        <v>12</v>
      </c>
      <c r="W82" s="109">
        <f>$E$20</f>
        <v>0</v>
      </c>
      <c r="X82" s="110"/>
      <c r="Y82" s="110"/>
      <c r="Z82" s="110"/>
      <c r="AA82" s="19">
        <f>$F$20</f>
        <v>0</v>
      </c>
      <c r="AB82" s="7"/>
      <c r="AC82" s="6"/>
      <c r="AD82" s="11"/>
      <c r="AE82" s="21"/>
      <c r="AF82" s="40"/>
      <c r="AH82" s="4"/>
      <c r="AI82" s="4"/>
    </row>
    <row r="83" spans="1:35" s="35" customFormat="1" ht="6" customHeight="1" x14ac:dyDescent="0.2">
      <c r="A83" s="23"/>
      <c r="B83" s="24"/>
      <c r="C83" s="24"/>
      <c r="D83" s="24"/>
      <c r="E83" s="24"/>
      <c r="F83" s="24"/>
      <c r="G83" s="24"/>
      <c r="H83" s="24"/>
      <c r="I83" s="25"/>
      <c r="J83" s="26">
        <f>$D$19</f>
        <v>0</v>
      </c>
      <c r="K83" s="27">
        <f>$D$19</f>
        <v>0</v>
      </c>
      <c r="L83" s="28">
        <f>$D$19</f>
        <v>0</v>
      </c>
      <c r="M83" s="29">
        <f>$D$19</f>
        <v>0</v>
      </c>
      <c r="N83" s="28">
        <f>$F$19</f>
        <v>11</v>
      </c>
      <c r="O83" s="28">
        <f>$F$19</f>
        <v>11</v>
      </c>
      <c r="P83" s="27">
        <f>$F$19</f>
        <v>11</v>
      </c>
      <c r="Q83" s="26">
        <f>$F$19</f>
        <v>11</v>
      </c>
      <c r="R83" s="30"/>
      <c r="S83" s="30"/>
      <c r="T83" s="25"/>
      <c r="U83" s="26">
        <f>$D$20</f>
        <v>12</v>
      </c>
      <c r="V83" s="27">
        <f>$D$20</f>
        <v>12</v>
      </c>
      <c r="W83" s="28">
        <f>$D$20</f>
        <v>12</v>
      </c>
      <c r="X83" s="29">
        <f>$D$20</f>
        <v>12</v>
      </c>
      <c r="Y83" s="28">
        <f>$F$20</f>
        <v>0</v>
      </c>
      <c r="Z83" s="28">
        <f>$F$20</f>
        <v>0</v>
      </c>
      <c r="AA83" s="27">
        <f>$F$20</f>
        <v>0</v>
      </c>
      <c r="AB83" s="26">
        <f>$F$20</f>
        <v>0</v>
      </c>
      <c r="AC83" s="25"/>
      <c r="AD83" s="31"/>
      <c r="AE83" s="32"/>
      <c r="AF83" s="41"/>
      <c r="AH83" s="23"/>
      <c r="AI83" s="23"/>
    </row>
    <row r="84" spans="1:35" ht="15" customHeight="1" x14ac:dyDescent="0.25">
      <c r="A84" s="4"/>
      <c r="B84" s="5"/>
      <c r="C84" s="5"/>
      <c r="D84" s="96"/>
      <c r="E84" s="96"/>
      <c r="F84" s="96"/>
      <c r="G84" s="96"/>
      <c r="H84" s="5"/>
      <c r="I84" s="98">
        <f>$B$19</f>
        <v>29</v>
      </c>
      <c r="J84" s="99"/>
      <c r="K84" s="104">
        <f>IF($F$19&gt;0,$C$19,0)</f>
        <v>11</v>
      </c>
      <c r="L84" s="104"/>
      <c r="M84" s="36"/>
      <c r="N84" s="37"/>
      <c r="O84" s="105">
        <f>IF($D$19&gt;0,$C$19,0)</f>
        <v>0</v>
      </c>
      <c r="P84" s="105"/>
      <c r="Q84" s="7"/>
      <c r="R84" s="7"/>
      <c r="S84" s="7"/>
      <c r="T84" s="98">
        <f>$B$20</f>
        <v>25</v>
      </c>
      <c r="U84" s="99"/>
      <c r="V84" s="104">
        <f>IF($F$20&gt;0,$C$20,0)</f>
        <v>0</v>
      </c>
      <c r="W84" s="104"/>
      <c r="X84" s="36"/>
      <c r="Y84" s="37"/>
      <c r="Z84" s="105">
        <f>IF($D$20&gt;0,$C$20,0)</f>
        <v>8</v>
      </c>
      <c r="AA84" s="105"/>
      <c r="AB84" s="7"/>
      <c r="AC84" s="100"/>
      <c r="AD84" s="101"/>
      <c r="AE84" s="38"/>
      <c r="AF84" s="40"/>
      <c r="AH84" s="4"/>
      <c r="AI84" s="4"/>
    </row>
    <row r="85" spans="1:35" ht="8.25" customHeight="1" x14ac:dyDescent="0.25">
      <c r="A85" s="4"/>
      <c r="B85" s="5"/>
      <c r="C85" s="5"/>
      <c r="D85" s="5"/>
      <c r="E85" s="5"/>
      <c r="F85" s="5"/>
      <c r="G85" s="5"/>
      <c r="H85" s="5"/>
      <c r="I85" s="99"/>
      <c r="J85" s="99"/>
      <c r="K85" s="37"/>
      <c r="L85" s="37"/>
      <c r="M85" s="36"/>
      <c r="N85" s="37"/>
      <c r="O85" s="37"/>
      <c r="P85" s="37"/>
      <c r="Q85" s="7"/>
      <c r="R85" s="7"/>
      <c r="S85" s="7"/>
      <c r="T85" s="99"/>
      <c r="U85" s="99"/>
      <c r="V85" s="37"/>
      <c r="W85" s="37"/>
      <c r="X85" s="36"/>
      <c r="Y85" s="37"/>
      <c r="Z85" s="37"/>
      <c r="AA85" s="37"/>
      <c r="AB85" s="7"/>
      <c r="AC85" s="100"/>
      <c r="AD85" s="101"/>
      <c r="AF85" s="40"/>
      <c r="AH85" s="4"/>
      <c r="AI85" s="4"/>
    </row>
    <row r="86" spans="1:35" ht="20.25" customHeight="1" x14ac:dyDescent="0.25">
      <c r="A86" s="4"/>
      <c r="B86" s="5"/>
      <c r="C86" s="5"/>
      <c r="D86" s="5"/>
      <c r="E86" s="5"/>
      <c r="F86" s="5"/>
      <c r="G86" s="5"/>
      <c r="H86" s="5"/>
      <c r="I86" s="6"/>
      <c r="J86" s="7"/>
      <c r="K86" s="37"/>
      <c r="L86" s="37"/>
      <c r="M86" s="37"/>
      <c r="N86" s="37"/>
      <c r="O86" s="37"/>
      <c r="P86" s="37"/>
      <c r="Q86" s="7"/>
      <c r="R86" s="7"/>
      <c r="S86" s="7"/>
      <c r="T86" s="6"/>
      <c r="U86" s="7"/>
      <c r="V86" s="37"/>
      <c r="W86" s="37"/>
      <c r="X86" s="37"/>
      <c r="Y86" s="37"/>
      <c r="Z86" s="37"/>
      <c r="AA86" s="37"/>
      <c r="AB86" s="7"/>
      <c r="AC86" s="6"/>
      <c r="AD86" s="11"/>
      <c r="AF86" s="40"/>
      <c r="AG86" s="81"/>
      <c r="AH86" s="4"/>
      <c r="AI86" s="4"/>
    </row>
    <row r="87" spans="1:35" ht="13.5" customHeight="1" x14ac:dyDescent="0.2">
      <c r="A87" s="4"/>
      <c r="B87" s="5"/>
      <c r="C87" s="5"/>
      <c r="D87" s="5"/>
      <c r="E87" s="5"/>
      <c r="F87" s="5"/>
      <c r="G87" s="5"/>
      <c r="H87" s="5"/>
      <c r="I87" s="97" t="s">
        <v>20</v>
      </c>
      <c r="J87" s="97"/>
      <c r="K87" s="111">
        <f>seventeen</f>
        <v>-11</v>
      </c>
      <c r="L87" s="111"/>
      <c r="M87" s="111"/>
      <c r="N87" s="111"/>
      <c r="O87" s="111"/>
      <c r="P87" s="111"/>
      <c r="Q87" s="7"/>
      <c r="R87" s="7"/>
      <c r="S87" s="7"/>
      <c r="T87" s="97" t="s">
        <v>21</v>
      </c>
      <c r="U87" s="97"/>
      <c r="V87" s="111">
        <f>eighteen</f>
        <v>-7.5</v>
      </c>
      <c r="W87" s="111"/>
      <c r="X87" s="111"/>
      <c r="Y87" s="111"/>
      <c r="Z87" s="111"/>
      <c r="AA87" s="111"/>
      <c r="AB87" s="7"/>
      <c r="AC87" s="107"/>
      <c r="AD87" s="108"/>
      <c r="AF87" s="40"/>
      <c r="AG87" s="81"/>
      <c r="AH87" s="4"/>
      <c r="AI87" s="4"/>
    </row>
    <row r="88" spans="1:35" ht="6.75" customHeight="1" x14ac:dyDescent="0.25">
      <c r="A88" s="4"/>
      <c r="B88" s="5"/>
      <c r="C88" s="5"/>
      <c r="D88" s="5"/>
      <c r="E88" s="5"/>
      <c r="F88" s="5"/>
      <c r="G88" s="5"/>
      <c r="H88" s="5"/>
      <c r="I88" s="97"/>
      <c r="J88" s="97"/>
      <c r="K88" s="37"/>
      <c r="L88" s="37"/>
      <c r="M88" s="37"/>
      <c r="N88" s="37"/>
      <c r="O88" s="37"/>
      <c r="P88" s="37"/>
      <c r="Q88" s="7"/>
      <c r="R88" s="7"/>
      <c r="S88" s="7"/>
      <c r="T88" s="97"/>
      <c r="U88" s="97"/>
      <c r="V88" s="37"/>
      <c r="W88" s="37"/>
      <c r="X88" s="37"/>
      <c r="Y88" s="37"/>
      <c r="Z88" s="37"/>
      <c r="AA88" s="37"/>
      <c r="AB88" s="7"/>
      <c r="AC88" s="107"/>
      <c r="AD88" s="108"/>
      <c r="AF88" s="40"/>
      <c r="AG88" s="81"/>
      <c r="AH88" s="4"/>
      <c r="AI88" s="4"/>
    </row>
    <row r="89" spans="1:35" ht="13.5" customHeight="1" x14ac:dyDescent="0.25">
      <c r="A89" s="4"/>
      <c r="B89" s="5"/>
      <c r="C89" s="5"/>
      <c r="D89" s="15"/>
      <c r="E89" s="96"/>
      <c r="F89" s="96"/>
      <c r="G89" s="15"/>
      <c r="H89" s="5"/>
      <c r="I89" s="6"/>
      <c r="J89" s="7"/>
      <c r="K89" s="18">
        <f>$D$21</f>
        <v>0</v>
      </c>
      <c r="L89" s="109">
        <f>$E$21</f>
        <v>0</v>
      </c>
      <c r="M89" s="110"/>
      <c r="N89" s="110"/>
      <c r="O89" s="110"/>
      <c r="P89" s="19">
        <f>$F$21</f>
        <v>11</v>
      </c>
      <c r="Q89" s="7"/>
      <c r="R89" s="7"/>
      <c r="S89" s="7"/>
      <c r="T89" s="6"/>
      <c r="U89" s="7"/>
      <c r="V89" s="18">
        <f>$D$22</f>
        <v>10</v>
      </c>
      <c r="W89" s="109">
        <f>$E$22</f>
        <v>0</v>
      </c>
      <c r="X89" s="110"/>
      <c r="Y89" s="110"/>
      <c r="Z89" s="110"/>
      <c r="AA89" s="19">
        <f>$F$22</f>
        <v>0</v>
      </c>
      <c r="AB89" s="7"/>
      <c r="AC89" s="6"/>
      <c r="AD89" s="11"/>
      <c r="AE89" s="21"/>
      <c r="AF89" s="40"/>
      <c r="AG89" s="81"/>
      <c r="AH89" s="4"/>
      <c r="AI89" s="4"/>
    </row>
    <row r="90" spans="1:35" s="35" customFormat="1" ht="6" customHeight="1" x14ac:dyDescent="0.2">
      <c r="A90" s="23"/>
      <c r="B90" s="24"/>
      <c r="C90" s="24"/>
      <c r="D90" s="24"/>
      <c r="E90" s="24"/>
      <c r="F90" s="24"/>
      <c r="G90" s="24"/>
      <c r="H90" s="24"/>
      <c r="I90" s="25"/>
      <c r="J90" s="26">
        <f>$D$21</f>
        <v>0</v>
      </c>
      <c r="K90" s="27">
        <f>$D$21</f>
        <v>0</v>
      </c>
      <c r="L90" s="28">
        <f>$D$21</f>
        <v>0</v>
      </c>
      <c r="M90" s="29">
        <f>$D$21</f>
        <v>0</v>
      </c>
      <c r="N90" s="28">
        <f>$F$21</f>
        <v>11</v>
      </c>
      <c r="O90" s="28">
        <f>$F$21</f>
        <v>11</v>
      </c>
      <c r="P90" s="27">
        <f>$F$21</f>
        <v>11</v>
      </c>
      <c r="Q90" s="26">
        <f>$F$21</f>
        <v>11</v>
      </c>
      <c r="R90" s="30"/>
      <c r="S90" s="30"/>
      <c r="T90" s="25"/>
      <c r="U90" s="26">
        <f>$D$22</f>
        <v>10</v>
      </c>
      <c r="V90" s="27">
        <f>$D$22</f>
        <v>10</v>
      </c>
      <c r="W90" s="28">
        <f>$D$22</f>
        <v>10</v>
      </c>
      <c r="X90" s="29">
        <f>$D$22</f>
        <v>10</v>
      </c>
      <c r="Y90" s="28">
        <f>$F$22</f>
        <v>0</v>
      </c>
      <c r="Z90" s="28">
        <f>$F$22</f>
        <v>0</v>
      </c>
      <c r="AA90" s="27">
        <f>$F$22</f>
        <v>0</v>
      </c>
      <c r="AB90" s="26">
        <f>$F$22</f>
        <v>0</v>
      </c>
      <c r="AC90" s="25"/>
      <c r="AD90" s="31"/>
      <c r="AE90" s="32"/>
      <c r="AF90" s="41"/>
      <c r="AG90" s="82"/>
      <c r="AH90" s="23"/>
      <c r="AI90" s="23"/>
    </row>
    <row r="91" spans="1:35" ht="15" customHeight="1" x14ac:dyDescent="0.25">
      <c r="A91" s="4"/>
      <c r="B91" s="5"/>
      <c r="C91" s="5"/>
      <c r="D91" s="96"/>
      <c r="E91" s="96"/>
      <c r="F91" s="96"/>
      <c r="G91" s="96"/>
      <c r="H91" s="5"/>
      <c r="I91" s="98">
        <f>$B$21</f>
        <v>34</v>
      </c>
      <c r="J91" s="99"/>
      <c r="K91" s="104">
        <f>IF($F$21&gt;0,$C$21,0)</f>
        <v>6</v>
      </c>
      <c r="L91" s="104"/>
      <c r="M91" s="36"/>
      <c r="N91" s="37"/>
      <c r="O91" s="105">
        <f>IF($D$21&gt;0,$C$21,0)</f>
        <v>0</v>
      </c>
      <c r="P91" s="105"/>
      <c r="Q91" s="7"/>
      <c r="R91" s="7"/>
      <c r="S91" s="7"/>
      <c r="T91" s="98">
        <f>$B$22</f>
        <v>29</v>
      </c>
      <c r="U91" s="99"/>
      <c r="V91" s="104">
        <f>IF($F$22&gt;0,$C$22,0)</f>
        <v>0</v>
      </c>
      <c r="W91" s="104"/>
      <c r="X91" s="36"/>
      <c r="Y91" s="37"/>
      <c r="Z91" s="105">
        <f>IF($D$22&gt;0,$C$22,0)</f>
        <v>7</v>
      </c>
      <c r="AA91" s="105"/>
      <c r="AB91" s="7"/>
      <c r="AC91" s="100"/>
      <c r="AD91" s="101"/>
      <c r="AE91" s="38"/>
      <c r="AF91" s="40"/>
      <c r="AG91" s="81"/>
      <c r="AH91" s="4"/>
      <c r="AI91" s="4"/>
    </row>
    <row r="92" spans="1:35" ht="8.25" customHeight="1" x14ac:dyDescent="0.25">
      <c r="A92" s="4"/>
      <c r="B92" s="5"/>
      <c r="C92" s="5"/>
      <c r="D92" s="5"/>
      <c r="E92" s="5"/>
      <c r="F92" s="5"/>
      <c r="G92" s="5"/>
      <c r="H92" s="5"/>
      <c r="I92" s="99"/>
      <c r="J92" s="99"/>
      <c r="K92" s="37"/>
      <c r="L92" s="37"/>
      <c r="M92" s="36"/>
      <c r="N92" s="37"/>
      <c r="O92" s="37"/>
      <c r="P92" s="37"/>
      <c r="Q92" s="7"/>
      <c r="R92" s="7"/>
      <c r="S92" s="7"/>
      <c r="T92" s="99"/>
      <c r="U92" s="99"/>
      <c r="V92" s="37"/>
      <c r="W92" s="37"/>
      <c r="X92" s="36"/>
      <c r="Y92" s="37"/>
      <c r="Z92" s="37"/>
      <c r="AA92" s="37"/>
      <c r="AB92" s="7"/>
      <c r="AC92" s="100"/>
      <c r="AD92" s="101"/>
      <c r="AF92" s="40"/>
      <c r="AG92" s="81"/>
      <c r="AH92" s="4"/>
      <c r="AI92" s="4"/>
    </row>
    <row r="93" spans="1:35" ht="24.75" customHeight="1" x14ac:dyDescent="0.25">
      <c r="A93" s="4"/>
      <c r="B93" s="5"/>
      <c r="C93" s="5"/>
      <c r="D93" s="5"/>
      <c r="E93" s="5"/>
      <c r="F93" s="5"/>
      <c r="G93" s="5"/>
      <c r="H93" s="5"/>
      <c r="I93" s="77"/>
      <c r="J93" s="78"/>
      <c r="K93" s="79"/>
      <c r="L93" s="79"/>
      <c r="M93" s="79"/>
      <c r="N93" s="79"/>
      <c r="O93" s="79"/>
      <c r="P93" s="79"/>
      <c r="Q93" s="78"/>
      <c r="R93" s="78"/>
      <c r="S93" s="78"/>
      <c r="T93" s="77"/>
      <c r="U93" s="78"/>
      <c r="V93" s="79"/>
      <c r="W93" s="79"/>
      <c r="X93" s="79"/>
      <c r="Y93" s="79"/>
      <c r="Z93" s="79"/>
      <c r="AA93" s="79"/>
      <c r="AB93" s="78"/>
      <c r="AC93" s="77"/>
      <c r="AD93" s="78"/>
      <c r="AE93" s="5"/>
      <c r="AF93" s="4"/>
      <c r="AG93" s="4"/>
      <c r="AH93" s="4"/>
      <c r="AI93" s="4"/>
    </row>
    <row r="94" spans="1:35" ht="13.5" customHeight="1" x14ac:dyDescent="0.3">
      <c r="A94" s="4"/>
      <c r="B94" s="5"/>
      <c r="C94" s="5"/>
      <c r="D94" s="5"/>
      <c r="E94" s="5"/>
      <c r="F94" s="5"/>
      <c r="G94" s="5"/>
      <c r="H94" s="5"/>
      <c r="I94" s="102"/>
      <c r="J94" s="102"/>
      <c r="K94" s="78"/>
      <c r="L94" s="80"/>
      <c r="M94" s="80"/>
      <c r="N94" s="80"/>
      <c r="O94" s="80"/>
      <c r="P94" s="78"/>
      <c r="Q94" s="78"/>
      <c r="R94" s="78"/>
      <c r="S94" s="78"/>
      <c r="T94" s="102"/>
      <c r="U94" s="102"/>
      <c r="V94" s="78"/>
      <c r="W94" s="80"/>
      <c r="X94" s="80"/>
      <c r="Y94" s="80"/>
      <c r="Z94" s="80"/>
      <c r="AA94" s="78"/>
      <c r="AB94" s="78"/>
      <c r="AC94" s="103"/>
      <c r="AD94" s="103"/>
      <c r="AE94" s="5"/>
      <c r="AF94" s="4"/>
      <c r="AG94" s="4"/>
      <c r="AH94" s="4"/>
      <c r="AI94" s="4"/>
    </row>
    <row r="95" spans="1:35"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5"/>
      <c r="AF95" s="4"/>
      <c r="AG95" s="4"/>
      <c r="AH95" s="4"/>
      <c r="AI95" s="4"/>
    </row>
    <row r="96" spans="1:35"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5"/>
      <c r="AF96" s="4"/>
      <c r="AG96" s="4"/>
      <c r="AH96" s="4"/>
      <c r="AI96" s="4"/>
    </row>
    <row r="97" spans="1:35"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5"/>
      <c r="AF97" s="4"/>
      <c r="AG97" s="4"/>
      <c r="AH97" s="4"/>
      <c r="AI97" s="4"/>
    </row>
    <row r="98" spans="1:35"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5"/>
      <c r="AF98" s="4"/>
      <c r="AG98" s="4"/>
      <c r="AH98" s="4"/>
      <c r="AI98" s="4"/>
    </row>
  </sheetData>
  <mergeCells count="160">
    <mergeCell ref="E54:F54"/>
    <mergeCell ref="Z49:AA49"/>
    <mergeCell ref="T56:U57"/>
    <mergeCell ref="V56:W56"/>
    <mergeCell ref="Z56:AA56"/>
    <mergeCell ref="T59:U60"/>
    <mergeCell ref="E61:F61"/>
    <mergeCell ref="L61:O61"/>
    <mergeCell ref="W61:Z61"/>
    <mergeCell ref="I56:J57"/>
    <mergeCell ref="K56:L56"/>
    <mergeCell ref="K59:P59"/>
    <mergeCell ref="V59:AA59"/>
    <mergeCell ref="O56:P56"/>
    <mergeCell ref="D56:E56"/>
    <mergeCell ref="F56:G56"/>
    <mergeCell ref="B3:F3"/>
    <mergeCell ref="K30:P30"/>
    <mergeCell ref="V30:AA30"/>
    <mergeCell ref="K38:P38"/>
    <mergeCell ref="V38:AA38"/>
    <mergeCell ref="V34:W34"/>
    <mergeCell ref="Z34:AA34"/>
    <mergeCell ref="T38:U39"/>
    <mergeCell ref="W40:Z40"/>
    <mergeCell ref="AC30:AD31"/>
    <mergeCell ref="W32:Z32"/>
    <mergeCell ref="AC56:AD57"/>
    <mergeCell ref="AC59:AD60"/>
    <mergeCell ref="AC63:AD64"/>
    <mergeCell ref="V45:AA45"/>
    <mergeCell ref="V52:AA52"/>
    <mergeCell ref="A1:F1"/>
    <mergeCell ref="L32:O32"/>
    <mergeCell ref="O34:P34"/>
    <mergeCell ref="K34:L34"/>
    <mergeCell ref="E32:F32"/>
    <mergeCell ref="D34:E34"/>
    <mergeCell ref="F34:G34"/>
    <mergeCell ref="I30:J31"/>
    <mergeCell ref="I28:AC28"/>
    <mergeCell ref="T30:U31"/>
    <mergeCell ref="D42:E42"/>
    <mergeCell ref="F42:G42"/>
    <mergeCell ref="E40:F40"/>
    <mergeCell ref="I34:J35"/>
    <mergeCell ref="I38:J39"/>
    <mergeCell ref="AC38:AD39"/>
    <mergeCell ref="L40:O40"/>
    <mergeCell ref="AC34:AD35"/>
    <mergeCell ref="T34:U35"/>
    <mergeCell ref="D49:E49"/>
    <mergeCell ref="F49:G49"/>
    <mergeCell ref="E47:F47"/>
    <mergeCell ref="AC42:AD43"/>
    <mergeCell ref="I42:J43"/>
    <mergeCell ref="K42:L42"/>
    <mergeCell ref="O42:P42"/>
    <mergeCell ref="V42:W42"/>
    <mergeCell ref="Z42:AA42"/>
    <mergeCell ref="I45:J46"/>
    <mergeCell ref="T45:U46"/>
    <mergeCell ref="T42:U43"/>
    <mergeCell ref="AC45:AD46"/>
    <mergeCell ref="L47:O47"/>
    <mergeCell ref="W47:Z47"/>
    <mergeCell ref="K45:P45"/>
    <mergeCell ref="AC49:AD50"/>
    <mergeCell ref="I49:J50"/>
    <mergeCell ref="K49:L49"/>
    <mergeCell ref="O49:P49"/>
    <mergeCell ref="T49:U50"/>
    <mergeCell ref="V49:W49"/>
    <mergeCell ref="D63:E63"/>
    <mergeCell ref="F63:G63"/>
    <mergeCell ref="Z63:AA63"/>
    <mergeCell ref="AC66:AD67"/>
    <mergeCell ref="I63:J64"/>
    <mergeCell ref="K63:L63"/>
    <mergeCell ref="O63:P63"/>
    <mergeCell ref="T63:U64"/>
    <mergeCell ref="V63:W63"/>
    <mergeCell ref="K66:P66"/>
    <mergeCell ref="V66:AA66"/>
    <mergeCell ref="T66:U67"/>
    <mergeCell ref="E68:F68"/>
    <mergeCell ref="L68:O68"/>
    <mergeCell ref="W68:Z68"/>
    <mergeCell ref="D70:E70"/>
    <mergeCell ref="F70:G70"/>
    <mergeCell ref="Z70:AA70"/>
    <mergeCell ref="T70:U71"/>
    <mergeCell ref="V70:W70"/>
    <mergeCell ref="D77:E77"/>
    <mergeCell ref="F77:G77"/>
    <mergeCell ref="E75:F75"/>
    <mergeCell ref="V73:AA73"/>
    <mergeCell ref="L75:O75"/>
    <mergeCell ref="W75:Z75"/>
    <mergeCell ref="Z77:AA77"/>
    <mergeCell ref="T73:U74"/>
    <mergeCell ref="AC73:AD74"/>
    <mergeCell ref="I70:J71"/>
    <mergeCell ref="K70:L70"/>
    <mergeCell ref="O70:P70"/>
    <mergeCell ref="AC77:AD78"/>
    <mergeCell ref="K84:L84"/>
    <mergeCell ref="O84:P84"/>
    <mergeCell ref="T84:U85"/>
    <mergeCell ref="V84:W84"/>
    <mergeCell ref="AC84:AD85"/>
    <mergeCell ref="T80:U81"/>
    <mergeCell ref="AC80:AD81"/>
    <mergeCell ref="T77:U78"/>
    <mergeCell ref="V77:W77"/>
    <mergeCell ref="Z84:AA84"/>
    <mergeCell ref="W82:Z82"/>
    <mergeCell ref="K80:P80"/>
    <mergeCell ref="V80:AA80"/>
    <mergeCell ref="AG28:AG30"/>
    <mergeCell ref="AC87:AD88"/>
    <mergeCell ref="E89:F89"/>
    <mergeCell ref="L89:O89"/>
    <mergeCell ref="W89:Z89"/>
    <mergeCell ref="T87:U88"/>
    <mergeCell ref="K87:P87"/>
    <mergeCell ref="V87:AA87"/>
    <mergeCell ref="L82:O82"/>
    <mergeCell ref="I59:J60"/>
    <mergeCell ref="I52:J53"/>
    <mergeCell ref="T52:U53"/>
    <mergeCell ref="AC52:AD53"/>
    <mergeCell ref="L54:O54"/>
    <mergeCell ref="W54:Z54"/>
    <mergeCell ref="K52:P52"/>
    <mergeCell ref="I80:J81"/>
    <mergeCell ref="I77:J78"/>
    <mergeCell ref="K77:L77"/>
    <mergeCell ref="O77:P77"/>
    <mergeCell ref="I66:J67"/>
    <mergeCell ref="K73:P73"/>
    <mergeCell ref="AC70:AD71"/>
    <mergeCell ref="I73:J74"/>
    <mergeCell ref="D91:E91"/>
    <mergeCell ref="F91:G91"/>
    <mergeCell ref="I87:J88"/>
    <mergeCell ref="E82:F82"/>
    <mergeCell ref="D84:E84"/>
    <mergeCell ref="F84:G84"/>
    <mergeCell ref="I84:J85"/>
    <mergeCell ref="AC91:AD92"/>
    <mergeCell ref="I94:J94"/>
    <mergeCell ref="T94:U94"/>
    <mergeCell ref="AC94:AD94"/>
    <mergeCell ref="I91:J92"/>
    <mergeCell ref="K91:L91"/>
    <mergeCell ref="O91:P91"/>
    <mergeCell ref="T91:U92"/>
    <mergeCell ref="V91:W91"/>
    <mergeCell ref="Z91:AA91"/>
  </mergeCells>
  <phoneticPr fontId="0" type="noConversion"/>
  <conditionalFormatting sqref="K32:P32 AE32 V32:AA32 AE40 K40:P40 V40:AA40 AE47 K47:P47 V47:AA47 AE54 AE61 AE68 AE75 AE82 K68:P68 K54:P54 K61:P61 V68:AA68 K75:P75 V75:AA75 V54:AA54 V61:AA61 K82:P82 V82:AA82 AE89 K89:P89 V89:AA89">
    <cfRule type="cellIs" dxfId="5" priority="1" stopIfTrue="1" operator="equal">
      <formula>0</formula>
    </cfRule>
    <cfRule type="cellIs" dxfId="4" priority="2" stopIfTrue="1" operator="greaterThan">
      <formula>0</formula>
    </cfRule>
  </conditionalFormatting>
  <conditionalFormatting sqref="J33:Q33 AD33:AE33 J69:Q69 J41:Q41 AD41:AE41 U33:AB33 J48:Q48 AD48:AE48 U41:AB41 AD55:AE55 U55:AB55 U62:AB62 J76:Q76 U69:AB69 AD62:AE62 AD69:AE69 AD76:AE76 AD83:AE83 U76:AB76 U48:AB48 J62:Q62 J55:Q55 J83:Q83 U83:AB83 AD90:AE90 J90:Q90 U90:AB90">
    <cfRule type="cellIs" dxfId="3" priority="3" stopIfTrue="1" operator="greaterThan">
      <formula>0</formula>
    </cfRule>
  </conditionalFormatting>
  <conditionalFormatting sqref="K34:L34 O34:P34 AE34 V34:W34 Z34:AA34 AE42 K42:L42 O42:P42 V42:W42 Z42:AA42 AE49 K49:L49 O49:P49 V49:W49 Z49:AA49 AE56 AE63 AE70 AE77 AE84 K56:L56 O56:P56 K63:L63 K70:L70 K77:L77 O63:P63 V56:W56 V63:W63 O70:P70 O77:P77 V70:W70 Z56:AA56 Z63:AA63 Z70:AA70 V77:W77 Z77:AA77 K84:L84 O84:P84 V84:W84 Z84:AA84 AE91 K91:L91 O91:P91 V91:W91 Z91:AA91">
    <cfRule type="cellIs" dxfId="2" priority="4" stopIfTrue="1" operator="equal">
      <formula>0</formula>
    </cfRule>
    <cfRule type="cellIs" dxfId="1" priority="5" stopIfTrue="1" operator="greaterThan">
      <formula>0</formula>
    </cfRule>
  </conditionalFormatting>
  <conditionalFormatting sqref="H5:H22">
    <cfRule type="cellIs" dxfId="0" priority="6" stopIfTrue="1" operator="equal">
      <formula>"ERROR"</formula>
    </cfRule>
  </conditionalFormatting>
  <printOptions horizontalCentered="1" verticalCentered="1"/>
  <pageMargins left="0.25" right="0.25" top="0.2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Round 1</vt:lpstr>
      <vt:lpstr>eight</vt:lpstr>
      <vt:lpstr>eighteen</vt:lpstr>
      <vt:lpstr>eleven</vt:lpstr>
      <vt:lpstr>fifteen</vt:lpstr>
      <vt:lpstr>five</vt:lpstr>
      <vt:lpstr>four</vt:lpstr>
      <vt:lpstr>fourteen</vt:lpstr>
      <vt:lpstr>nine</vt:lpstr>
      <vt:lpstr>One</vt:lpstr>
      <vt:lpstr>'Round 1'!Print_Area</vt:lpstr>
      <vt:lpstr>seven</vt:lpstr>
      <vt:lpstr>seventeen</vt:lpstr>
      <vt:lpstr>six</vt:lpstr>
      <vt:lpstr>sixteen</vt:lpstr>
      <vt:lpstr>ten</vt:lpstr>
      <vt:lpstr>thirteen</vt:lpstr>
      <vt:lpstr>three</vt:lpstr>
      <vt:lpstr>twelve</vt:lpstr>
      <vt:lpstr>two</vt:lpstr>
    </vt:vector>
  </TitlesOfParts>
  <Company>PGA of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PGA of America</dc:creator>
  <cp:lastModifiedBy>ugaeaston</cp:lastModifiedBy>
  <cp:lastPrinted>2020-07-13T04:33:59Z</cp:lastPrinted>
  <dcterms:created xsi:type="dcterms:W3CDTF">1999-03-05T16:40:52Z</dcterms:created>
  <dcterms:modified xsi:type="dcterms:W3CDTF">2020-07-13T23:07:07Z</dcterms:modified>
</cp:coreProperties>
</file>